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activeTab="0"/>
  </bookViews>
  <sheets>
    <sheet name="Campionato 11 ar V5" sheetId="1" r:id="rId1"/>
  </sheets>
  <definedNames>
    <definedName name="_xlnm.Print_Area" localSheetId="0">'Campionato 11 ar V5'!$C$3:$M$195</definedName>
  </definedNames>
  <calcPr fullCalcOnLoad="1"/>
</workbook>
</file>

<file path=xl/sharedStrings.xml><?xml version="1.0" encoding="utf-8"?>
<sst xmlns="http://schemas.openxmlformats.org/spreadsheetml/2006/main" count="569" uniqueCount="128">
  <si>
    <t>Sigla campionato</t>
  </si>
  <si>
    <t>Giorno inizio sabato (data) ----&gt;</t>
  </si>
  <si>
    <t>Riposa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</si>
  <si>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</si>
  <si>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</si>
  <si>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</si>
  <si>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</si>
  <si>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</si>
  <si>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</si>
  <si>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</si>
  <si>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</si>
  <si>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</si>
  <si>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</si>
  <si>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</si>
  <si>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</si>
  <si>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</si>
  <si>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</si>
  <si>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</si>
  <si>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</si>
  <si>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</si>
  <si>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</si>
  <si>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</si>
  <si>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</si>
  <si>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</si>
  <si>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</si>
  <si>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</si>
  <si>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</si>
  <si>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XIX° Giornata</t>
  </si>
  <si>
    <t>XX° Giornata</t>
  </si>
  <si>
    <t>XXI° Giornata</t>
  </si>
  <si>
    <t>XXII°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</si>
  <si>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</si>
  <si>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</si>
  <si>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</si>
  <si>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</si>
  <si>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</si>
  <si>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</si>
  <si>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</si>
  <si>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</si>
  <si>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</si>
  <si>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</si>
  <si>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</si>
  <si>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</si>
  <si>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</si>
  <si>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</si>
  <si>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</si>
  <si>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</si>
  <si>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</si>
  <si>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</si>
  <si>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</si>
  <si>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</si>
  <si>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</si>
  <si>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</si>
  <si>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</si>
  <si>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</si>
  <si>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</si>
  <si>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</si>
  <si>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</si>
  <si>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</si>
  <si>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</si>
  <si>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</si>
  <si>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>ECCELLENZA MASCHILE "A"</t>
  </si>
  <si>
    <t>EMA</t>
  </si>
  <si>
    <t>ARCA VOLLEY</t>
  </si>
  <si>
    <t>SALUS</t>
  </si>
  <si>
    <t>Mercoledì</t>
  </si>
  <si>
    <t>Giovedì</t>
  </si>
  <si>
    <t>TIME SPORT</t>
  </si>
  <si>
    <t>GS GATTONERO</t>
  </si>
  <si>
    <t>CASELETTE "A"</t>
  </si>
  <si>
    <t>UNIVOLLEY</t>
  </si>
  <si>
    <t>CRAL SAN PAOLO</t>
  </si>
  <si>
    <t>Martedì</t>
  </si>
  <si>
    <t>FEROS</t>
  </si>
  <si>
    <t>Lunedì</t>
  </si>
  <si>
    <t>GASP</t>
  </si>
  <si>
    <t>PVL</t>
  </si>
  <si>
    <t>U.S. SAN SECONDO</t>
  </si>
  <si>
    <t>Matteotti</t>
  </si>
  <si>
    <t>Corso Sicilia,40</t>
  </si>
  <si>
    <t>Torino</t>
  </si>
  <si>
    <t xml:space="preserve">Zumaglia </t>
  </si>
  <si>
    <t>Via Domodossola,54</t>
  </si>
  <si>
    <t>Comunale</t>
  </si>
  <si>
    <t>Strada Contessa</t>
  </si>
  <si>
    <t>Caselette</t>
  </si>
  <si>
    <t>SMS Vico</t>
  </si>
  <si>
    <t>Via Reduzzi,8</t>
  </si>
  <si>
    <t>Vian</t>
  </si>
  <si>
    <t>Via Stampini,25</t>
  </si>
  <si>
    <t>Nievo</t>
  </si>
  <si>
    <t>Via Mentana,14</t>
  </si>
  <si>
    <t>Cattaneo</t>
  </si>
  <si>
    <t>Via Sostegno,41/10</t>
  </si>
  <si>
    <t>Sebastopoli</t>
  </si>
  <si>
    <t>C.sc Sebastopoli,260</t>
  </si>
  <si>
    <t>Pal. Pirandello</t>
  </si>
  <si>
    <t>Via Ponchielli, 22</t>
  </si>
  <si>
    <t>Moncalieri</t>
  </si>
  <si>
    <t>S.M. Costa</t>
  </si>
  <si>
    <t>Via Trieste,3</t>
  </si>
  <si>
    <t>Ciriè</t>
  </si>
  <si>
    <t>Casa San Secondo Mart. 9/11/10</t>
  </si>
  <si>
    <t>Casa TIMESPORT Giov 24/2/11</t>
  </si>
  <si>
    <t>Scuola Media</t>
  </si>
  <si>
    <t>San Secondo</t>
  </si>
  <si>
    <t>Via Repubblica,1</t>
  </si>
  <si>
    <t>ANTICIPATA AL 11 GENNAIO 2011</t>
  </si>
  <si>
    <t>ANTICIPATA AL 23 NOVEMBRE 2010</t>
  </si>
  <si>
    <t>ANTICIPATA AL 21/3/11</t>
  </si>
  <si>
    <t>CASA SALUS Giovedì 9/12/10</t>
  </si>
  <si>
    <t>CASA SAN PAOLO Martedì 18/1/11</t>
  </si>
  <si>
    <t>CASA FEROS Lunedì 7/2/11</t>
  </si>
  <si>
    <t>Casa PVL Giovedì 11/11/12</t>
  </si>
  <si>
    <t>Casa ARCA VOLLEY Lunedì 14/3/11</t>
  </si>
  <si>
    <t>3° Set</t>
  </si>
  <si>
    <t>AL 22/11 VIA CAFASSO 23</t>
  </si>
  <si>
    <t>CASA PVL il 20/1/11 ore 21.00</t>
  </si>
  <si>
    <t>CASA GATTONERO IL 13/4/11 ore 21.00</t>
  </si>
  <si>
    <t>Anticipata al 14/2/11</t>
  </si>
  <si>
    <t>Casa UNIVOLLEY Al 23/3/11</t>
  </si>
  <si>
    <t xml:space="preserve">1/3 Pal. C. Sebastopoli </t>
  </si>
  <si>
    <t>AL 14/3/11</t>
  </si>
  <si>
    <t>RINVIATA AL 18/4/11</t>
  </si>
  <si>
    <t>Casa TIMESPORT Giov 28/3/11 ore 20.30</t>
  </si>
  <si>
    <t>AL 24/5/11</t>
  </si>
  <si>
    <t xml:space="preserve"> Al 4/5/11 C.so Sebastopoli, 260</t>
  </si>
  <si>
    <t xml:space="preserve"> Al 18/5/11 C.so Sebastopoli, 260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</si>
</sst>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  <numFmt numFmtId="173" formatCode="h\.mm\.ss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Comic Sans MS"/>
      <family val="4"/>
    </font>
    <font>
      <sz val="8"/>
      <name val="Calibri"/>
      <family val="2"/>
    </font>
    <font>
      <sz val="8"/>
      <name val="Arial"/>
      <family val="2"/>
    </font>
    <font>
      <u val="single"/>
      <sz val="8"/>
      <name val="Calibri"/>
      <family val="2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0"/>
      <color indexed="3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70C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2" fontId="4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171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left"/>
    </xf>
    <xf numFmtId="0" fontId="32" fillId="35" borderId="23" xfId="0" applyFont="1" applyFill="1" applyBorder="1" applyAlignment="1">
      <alignment/>
    </xf>
    <xf numFmtId="0" fontId="32" fillId="35" borderId="24" xfId="0" applyFont="1" applyFill="1" applyBorder="1" applyAlignment="1">
      <alignment/>
    </xf>
    <xf numFmtId="0" fontId="32" fillId="35" borderId="25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/>
    </xf>
    <xf numFmtId="0" fontId="8" fillId="35" borderId="26" xfId="0" applyFont="1" applyFill="1" applyBorder="1" applyAlignment="1">
      <alignment horizontal="left"/>
    </xf>
    <xf numFmtId="0" fontId="9" fillId="36" borderId="16" xfId="36" applyFont="1" applyFill="1" applyBorder="1" applyAlignment="1" applyProtection="1">
      <alignment vertical="center"/>
      <protection/>
    </xf>
    <xf numFmtId="0" fontId="8" fillId="35" borderId="17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 vertical="center"/>
    </xf>
    <xf numFmtId="0" fontId="9" fillId="35" borderId="19" xfId="0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0" xfId="36" applyFont="1" applyFill="1" applyBorder="1" applyAlignment="1" applyProtection="1">
      <alignment horizontal="left"/>
      <protection/>
    </xf>
    <xf numFmtId="0" fontId="8" fillId="37" borderId="0" xfId="0" applyFont="1" applyFill="1" applyBorder="1" applyAlignment="1">
      <alignment horizontal="left" vertical="center"/>
    </xf>
    <xf numFmtId="0" fontId="8" fillId="37" borderId="0" xfId="36" applyFont="1" applyFill="1" applyBorder="1" applyAlignment="1" applyProtection="1">
      <alignment horizontal="left" vertical="center"/>
      <protection/>
    </xf>
    <xf numFmtId="0" fontId="8" fillId="37" borderId="0" xfId="0" applyFont="1" applyFill="1" applyBorder="1" applyAlignment="1">
      <alignment horizontal="left"/>
    </xf>
    <xf numFmtId="0" fontId="8" fillId="37" borderId="0" xfId="36" applyFont="1" applyFill="1" applyBorder="1" applyAlignment="1" applyProtection="1">
      <alignment horizontal="left"/>
      <protection/>
    </xf>
    <xf numFmtId="0" fontId="8" fillId="35" borderId="0" xfId="36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>
      <alignment horizontal="left" vertical="center"/>
    </xf>
    <xf numFmtId="0" fontId="8" fillId="35" borderId="0" xfId="36" applyFont="1" applyFill="1" applyBorder="1" applyAlignment="1" applyProtection="1">
      <alignment vertical="center"/>
      <protection/>
    </xf>
    <xf numFmtId="0" fontId="8" fillId="37" borderId="0" xfId="36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>
      <alignment horizontal="left" vertical="center"/>
    </xf>
    <xf numFmtId="0" fontId="8" fillId="35" borderId="0" xfId="36" applyNumberFormat="1" applyFont="1" applyFill="1" applyBorder="1" applyAlignment="1" applyProtection="1">
      <alignment horizontal="left" vertical="center"/>
      <protection/>
    </xf>
    <xf numFmtId="0" fontId="8" fillId="35" borderId="0" xfId="36" applyFont="1" applyFill="1" applyBorder="1" applyAlignment="1" applyProtection="1">
      <alignment/>
      <protection/>
    </xf>
    <xf numFmtId="0" fontId="10" fillId="35" borderId="0" xfId="36" applyFont="1" applyFill="1" applyBorder="1" applyAlignment="1" applyProtection="1">
      <alignment horizontal="left"/>
      <protection/>
    </xf>
    <xf numFmtId="0" fontId="8" fillId="0" borderId="0" xfId="36" applyFont="1" applyBorder="1" applyAlignment="1" applyProtection="1">
      <alignment horizontal="left"/>
      <protection/>
    </xf>
    <xf numFmtId="0" fontId="4" fillId="38" borderId="0" xfId="0" applyFont="1" applyFill="1" applyAlignment="1">
      <alignment/>
    </xf>
    <xf numFmtId="14" fontId="4" fillId="38" borderId="0" xfId="0" applyNumberFormat="1" applyFont="1" applyFill="1" applyAlignment="1">
      <alignment horizontal="left"/>
    </xf>
    <xf numFmtId="0" fontId="11" fillId="36" borderId="0" xfId="48" applyFont="1" applyFill="1" applyBorder="1" applyAlignment="1">
      <alignment horizontal="center"/>
      <protection/>
    </xf>
    <xf numFmtId="0" fontId="12" fillId="0" borderId="0" xfId="48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4</xdr:row>
      <xdr:rowOff>57150</xdr:rowOff>
    </xdr:from>
    <xdr:to>
      <xdr:col>12</xdr:col>
      <xdr:colOff>333375</xdr:colOff>
      <xdr:row>9</xdr:row>
      <xdr:rowOff>57150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23875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47625</xdr:rowOff>
    </xdr:from>
    <xdr:to>
      <xdr:col>24</xdr:col>
      <xdr:colOff>133350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41910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</xdr:row>
      <xdr:rowOff>114300</xdr:rowOff>
    </xdr:from>
    <xdr:to>
      <xdr:col>8</xdr:col>
      <xdr:colOff>333375</xdr:colOff>
      <xdr:row>13</xdr:row>
      <xdr:rowOff>114300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1"/>
  <sheetViews>
    <sheetView showGridLines="0" tabSelected="1" zoomScalePageLayoutView="0" workbookViewId="0" topLeftCell="C180">
      <selection activeCell="K199" sqref="K199:AB209"/>
    </sheetView>
  </sheetViews>
  <sheetFormatPr defaultColWidth="9.140625" defaultRowHeight="12.75"/>
  <cols>
    <col min="1" max="1" width="3.421875" style="1" hidden="1" customWidth="1"/>
    <col min="2" max="2" width="2.7109375" style="1" hidden="1" customWidth="1"/>
    <col min="3" max="3" width="5.7109375" style="1" customWidth="1"/>
    <col min="4" max="4" width="4.421875" style="13" customWidth="1"/>
    <col min="5" max="5" width="7.57421875" style="1" customWidth="1"/>
    <col min="6" max="6" width="9.7109375" style="1" customWidth="1"/>
    <col min="7" max="7" width="3.140625" style="12" customWidth="1"/>
    <col min="8" max="8" width="4.7109375" style="11" customWidth="1"/>
    <col min="9" max="9" width="16.8515625" style="1" customWidth="1"/>
    <col min="10" max="10" width="15.28125" style="1" customWidth="1"/>
    <col min="11" max="11" width="14.421875" style="13" customWidth="1"/>
    <col min="12" max="12" width="9.7109375" style="13" customWidth="1"/>
    <col min="13" max="13" width="30.8515625" style="11" customWidth="1"/>
    <col min="14" max="27" width="3.140625" style="1" customWidth="1"/>
    <col min="28" max="28" width="4.57421875" style="1" hidden="1" customWidth="1"/>
    <col min="29" max="29" width="1.7109375" style="1" hidden="1" customWidth="1"/>
    <col min="30" max="30" width="2.57421875" style="1" hidden="1" customWidth="1"/>
    <col min="31" max="32" width="2.421875" style="1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>
      <c r="B1" s="2" t="s">
        <v>0</v>
      </c>
      <c r="C1" s="3"/>
      <c r="D1" s="28"/>
      <c r="E1" s="2"/>
      <c r="F1" s="4" t="s">
        <v>62</v>
      </c>
      <c r="G1" s="41"/>
      <c r="H1" s="2"/>
      <c r="I1" s="5" t="s">
        <v>1</v>
      </c>
      <c r="J1" s="6"/>
      <c r="K1" s="7">
        <v>40488</v>
      </c>
      <c r="L1" s="7"/>
      <c r="M1" s="20"/>
      <c r="N1" s="2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46" t="s">
        <v>2</v>
      </c>
      <c r="AC1" s="46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s="11" customFormat="1" ht="11.25" customHeight="1">
      <c r="A2" s="2" t="s">
        <v>3</v>
      </c>
      <c r="B2" s="2"/>
      <c r="C2" s="9"/>
      <c r="D2" s="28"/>
      <c r="E2" s="2"/>
      <c r="F2" s="2"/>
      <c r="G2" s="3"/>
      <c r="H2" s="2"/>
      <c r="I2" s="2" t="s">
        <v>4</v>
      </c>
      <c r="J2" s="10"/>
      <c r="K2" s="28"/>
      <c r="L2" s="28"/>
      <c r="M2" s="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46"/>
      <c r="AC2" s="46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7.5" customHeight="1">
      <c r="A3" s="2"/>
      <c r="B3" s="2"/>
      <c r="C3" s="12"/>
      <c r="I3" s="13"/>
      <c r="J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46"/>
      <c r="AC3" s="46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7.5" customHeight="1">
      <c r="A4" s="2"/>
      <c r="B4" s="2"/>
      <c r="C4" s="12"/>
      <c r="I4" s="13"/>
      <c r="J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46"/>
      <c r="AC4" s="46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7.5" customHeight="1">
      <c r="A5" s="2"/>
      <c r="B5" s="2"/>
      <c r="C5" s="12"/>
      <c r="I5" s="13"/>
      <c r="J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46"/>
      <c r="AC5" s="46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7.5" customHeight="1">
      <c r="A6" s="2"/>
      <c r="B6" s="2"/>
      <c r="C6" s="12"/>
      <c r="I6" s="13"/>
      <c r="J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46"/>
      <c r="AC6" s="46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1.25" customHeight="1">
      <c r="A7" s="2"/>
      <c r="B7" s="2"/>
      <c r="C7" s="12"/>
      <c r="F7" s="60"/>
      <c r="I7" s="13"/>
      <c r="J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46"/>
      <c r="AC7" s="46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1.25" customHeight="1">
      <c r="A8" s="2"/>
      <c r="B8" s="2"/>
      <c r="C8" s="12"/>
      <c r="F8" s="60"/>
      <c r="I8" s="13"/>
      <c r="J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46"/>
      <c r="AC8" s="46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1.25" customHeight="1">
      <c r="A9" s="2"/>
      <c r="B9" s="2"/>
      <c r="C9" s="12"/>
      <c r="F9" s="60"/>
      <c r="I9" s="13"/>
      <c r="J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46"/>
      <c r="AC9" s="46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1.25" customHeight="1">
      <c r="A10" s="2"/>
      <c r="B10" s="2"/>
      <c r="C10" s="12"/>
      <c r="F10" s="60"/>
      <c r="I10" s="13"/>
      <c r="J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46"/>
      <c r="AC10" s="46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1.25" customHeight="1">
      <c r="A11" s="2"/>
      <c r="B11" s="2"/>
      <c r="C11" s="12"/>
      <c r="F11" s="60"/>
      <c r="I11" s="117" t="s">
        <v>54</v>
      </c>
      <c r="J11" s="117"/>
      <c r="K11" s="117"/>
      <c r="L11" s="117"/>
      <c r="M11" s="117"/>
      <c r="N11" s="11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46"/>
      <c r="AC11" s="46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1" ht="11.25" customHeight="1">
      <c r="A12" s="2"/>
      <c r="B12" s="2"/>
      <c r="C12" s="12"/>
      <c r="F12" s="60"/>
      <c r="I12" s="13"/>
      <c r="J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46"/>
      <c r="AC12" s="46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1.25" customHeight="1">
      <c r="A13" s="2"/>
      <c r="B13" s="2"/>
      <c r="C13" s="12"/>
      <c r="F13" s="60"/>
      <c r="I13" s="118" t="s">
        <v>55</v>
      </c>
      <c r="J13" s="118"/>
      <c r="K13" s="118"/>
      <c r="L13" s="118"/>
      <c r="M13" s="118"/>
      <c r="N13" s="11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46"/>
      <c r="AC13" s="46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41" ht="12" customHeight="1">
      <c r="A14" s="2"/>
      <c r="B14" s="2"/>
      <c r="C14" s="12"/>
      <c r="I14" s="13"/>
      <c r="J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46"/>
      <c r="AC14" s="46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1" ht="12" customHeight="1">
      <c r="A15" s="2"/>
      <c r="B15" s="2"/>
      <c r="C15" s="12"/>
      <c r="H15" s="121" t="s">
        <v>61</v>
      </c>
      <c r="I15" s="121"/>
      <c r="J15" s="121"/>
      <c r="K15" s="121"/>
      <c r="L15" s="121"/>
      <c r="M15" s="121"/>
      <c r="N15" s="9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46"/>
      <c r="AC15" s="46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ht="14.25" customHeight="1" thickBot="1">
      <c r="A16" s="2"/>
      <c r="B16" s="2"/>
      <c r="C16" s="12"/>
      <c r="D16" s="40"/>
      <c r="E16" s="37"/>
      <c r="F16" s="37"/>
      <c r="G16" s="42"/>
      <c r="H16" s="38"/>
      <c r="I16" s="3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46"/>
      <c r="AC16" s="46"/>
      <c r="AD16" s="47"/>
      <c r="AE16" s="47"/>
      <c r="AF16" s="47"/>
      <c r="AG16" s="47"/>
      <c r="AH16" s="48"/>
      <c r="AI16" s="48"/>
      <c r="AJ16" s="48"/>
      <c r="AK16" s="48"/>
      <c r="AL16" s="48"/>
      <c r="AM16" s="48"/>
      <c r="AN16" s="48"/>
      <c r="AO16" s="47"/>
    </row>
    <row r="17" spans="1:41" ht="14.25" customHeight="1">
      <c r="A17" s="12" t="s">
        <v>5</v>
      </c>
      <c r="B17" s="16">
        <v>4</v>
      </c>
      <c r="C17" s="13"/>
      <c r="D17" s="13" t="s">
        <v>6</v>
      </c>
      <c r="E17" s="14">
        <v>1</v>
      </c>
      <c r="F17" s="17" t="s">
        <v>65</v>
      </c>
      <c r="G17" s="12" t="s">
        <v>7</v>
      </c>
      <c r="H17" s="54">
        <v>20.3</v>
      </c>
      <c r="I17" s="76" t="s">
        <v>63</v>
      </c>
      <c r="J17" s="14" t="s">
        <v>8</v>
      </c>
      <c r="K17" s="97"/>
      <c r="L17" s="98"/>
      <c r="M17" s="99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46" t="str">
        <f>+H185</f>
        <v>a</v>
      </c>
      <c r="AC17" s="46"/>
      <c r="AD17" s="47"/>
      <c r="AE17" s="47"/>
      <c r="AF17" s="47"/>
      <c r="AG17" s="49"/>
      <c r="AH17" s="50"/>
      <c r="AI17" s="50"/>
      <c r="AJ17" s="50"/>
      <c r="AK17" s="50"/>
      <c r="AL17" s="50"/>
      <c r="AM17" s="50"/>
      <c r="AN17" s="51"/>
      <c r="AO17" s="47"/>
    </row>
    <row r="18" spans="1:41" ht="14.25" customHeight="1">
      <c r="A18" s="12" t="s">
        <v>5</v>
      </c>
      <c r="B18" s="16">
        <v>5</v>
      </c>
      <c r="C18" s="13"/>
      <c r="D18" s="13" t="s">
        <v>6</v>
      </c>
      <c r="E18" s="14">
        <v>2</v>
      </c>
      <c r="F18" s="17" t="s">
        <v>66</v>
      </c>
      <c r="G18" s="12" t="s">
        <v>7</v>
      </c>
      <c r="H18" s="54">
        <v>21</v>
      </c>
      <c r="I18" s="77" t="s">
        <v>64</v>
      </c>
      <c r="J18" s="14" t="s">
        <v>8</v>
      </c>
      <c r="K18" s="100"/>
      <c r="L18" s="100"/>
      <c r="M18" s="10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6" t="str">
        <f aca="true" t="shared" si="0" ref="AB18:AB27">+H186</f>
        <v>b</v>
      </c>
      <c r="AC18" s="46"/>
      <c r="AD18" s="47"/>
      <c r="AE18" s="47"/>
      <c r="AF18" s="47"/>
      <c r="AG18" s="49"/>
      <c r="AH18" s="51"/>
      <c r="AI18" s="51"/>
      <c r="AJ18" s="50"/>
      <c r="AK18" s="50"/>
      <c r="AL18" s="51"/>
      <c r="AM18" s="51"/>
      <c r="AN18" s="51"/>
      <c r="AO18" s="47"/>
    </row>
    <row r="19" spans="1:41" ht="14.25" customHeight="1">
      <c r="A19" s="12" t="s">
        <v>5</v>
      </c>
      <c r="B19" s="16">
        <v>5</v>
      </c>
      <c r="C19" s="13"/>
      <c r="D19" s="13" t="s">
        <v>6</v>
      </c>
      <c r="E19" s="14">
        <v>3</v>
      </c>
      <c r="F19" s="17" t="s">
        <v>66</v>
      </c>
      <c r="G19" s="12" t="s">
        <v>7</v>
      </c>
      <c r="H19" s="54">
        <v>20.3</v>
      </c>
      <c r="I19" s="77" t="s">
        <v>67</v>
      </c>
      <c r="J19" s="14" t="s">
        <v>8</v>
      </c>
      <c r="K19" s="102"/>
      <c r="L19" s="102"/>
      <c r="M19" s="10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46" t="str">
        <f t="shared" si="0"/>
        <v>c</v>
      </c>
      <c r="AC19" s="46"/>
      <c r="AD19" s="47"/>
      <c r="AE19" s="47"/>
      <c r="AF19" s="47"/>
      <c r="AG19" s="49"/>
      <c r="AH19" s="51"/>
      <c r="AI19" s="51"/>
      <c r="AJ19" s="50"/>
      <c r="AK19" s="50"/>
      <c r="AL19" s="51"/>
      <c r="AM19" s="51"/>
      <c r="AN19" s="51"/>
      <c r="AO19" s="47"/>
    </row>
    <row r="20" spans="1:41" ht="14.25" customHeight="1">
      <c r="A20" s="12" t="s">
        <v>5</v>
      </c>
      <c r="B20" s="16">
        <v>4</v>
      </c>
      <c r="C20" s="13"/>
      <c r="D20" s="13" t="s">
        <v>6</v>
      </c>
      <c r="E20" s="14">
        <v>4</v>
      </c>
      <c r="F20" s="17" t="s">
        <v>65</v>
      </c>
      <c r="G20" s="12" t="s">
        <v>7</v>
      </c>
      <c r="H20" s="54">
        <v>21</v>
      </c>
      <c r="I20" s="77" t="s">
        <v>70</v>
      </c>
      <c r="J20" s="14" t="s">
        <v>8</v>
      </c>
      <c r="K20" s="97"/>
      <c r="L20" s="97"/>
      <c r="M20" s="10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46" t="str">
        <f t="shared" si="0"/>
        <v>d</v>
      </c>
      <c r="AC20" s="46"/>
      <c r="AD20" s="47"/>
      <c r="AE20" s="47"/>
      <c r="AF20" s="47"/>
      <c r="AG20" s="49"/>
      <c r="AH20" s="51"/>
      <c r="AI20" s="51"/>
      <c r="AJ20" s="50"/>
      <c r="AK20" s="50"/>
      <c r="AL20" s="51"/>
      <c r="AM20" s="51"/>
      <c r="AN20" s="51"/>
      <c r="AO20" s="47"/>
    </row>
    <row r="21" spans="1:41" ht="14.25" customHeight="1">
      <c r="A21" s="12" t="s">
        <v>5</v>
      </c>
      <c r="B21" s="16">
        <v>3</v>
      </c>
      <c r="C21" s="13"/>
      <c r="D21" s="13" t="s">
        <v>6</v>
      </c>
      <c r="E21" s="14">
        <v>5</v>
      </c>
      <c r="F21" s="17" t="s">
        <v>72</v>
      </c>
      <c r="G21" s="12" t="s">
        <v>7</v>
      </c>
      <c r="H21" s="54">
        <v>20.45</v>
      </c>
      <c r="I21" s="77" t="s">
        <v>71</v>
      </c>
      <c r="J21" s="14" t="s">
        <v>8</v>
      </c>
      <c r="K21" s="105"/>
      <c r="L21" s="105"/>
      <c r="M21" s="10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46" t="str">
        <f t="shared" si="0"/>
        <v>e</v>
      </c>
      <c r="AC21" s="46"/>
      <c r="AD21" s="47"/>
      <c r="AE21" s="47"/>
      <c r="AF21" s="47"/>
      <c r="AG21" s="49"/>
      <c r="AH21" s="51"/>
      <c r="AI21" s="51"/>
      <c r="AJ21" s="50"/>
      <c r="AK21" s="50"/>
      <c r="AL21" s="51"/>
      <c r="AM21" s="51"/>
      <c r="AN21" s="51"/>
      <c r="AO21" s="47"/>
    </row>
    <row r="22" spans="1:41" ht="14.25" customHeight="1">
      <c r="A22" s="18" t="s">
        <v>5</v>
      </c>
      <c r="B22" s="16">
        <v>5</v>
      </c>
      <c r="C22" s="13"/>
      <c r="D22" s="13" t="s">
        <v>6</v>
      </c>
      <c r="E22" s="14">
        <v>6</v>
      </c>
      <c r="F22" s="17" t="s">
        <v>66</v>
      </c>
      <c r="G22" s="12" t="s">
        <v>7</v>
      </c>
      <c r="H22" s="54">
        <v>21.15</v>
      </c>
      <c r="I22" s="77" t="s">
        <v>69</v>
      </c>
      <c r="J22" s="14" t="s">
        <v>8</v>
      </c>
      <c r="K22" s="102"/>
      <c r="L22" s="102"/>
      <c r="M22" s="10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46" t="str">
        <f t="shared" si="0"/>
        <v>f</v>
      </c>
      <c r="AC22" s="46"/>
      <c r="AD22" s="47"/>
      <c r="AE22" s="47"/>
      <c r="AF22" s="47"/>
      <c r="AG22" s="49"/>
      <c r="AH22" s="51"/>
      <c r="AI22" s="51"/>
      <c r="AJ22" s="50"/>
      <c r="AK22" s="50"/>
      <c r="AL22" s="51"/>
      <c r="AM22" s="51"/>
      <c r="AN22" s="51"/>
      <c r="AO22" s="47"/>
    </row>
    <row r="23" spans="1:41" ht="14.25" customHeight="1">
      <c r="A23" s="18" t="s">
        <v>5</v>
      </c>
      <c r="B23" s="22">
        <v>2</v>
      </c>
      <c r="C23" s="13"/>
      <c r="D23" s="13" t="s">
        <v>6</v>
      </c>
      <c r="E23" s="14">
        <v>7</v>
      </c>
      <c r="F23" s="17" t="s">
        <v>74</v>
      </c>
      <c r="G23" s="12" t="s">
        <v>7</v>
      </c>
      <c r="H23" s="54">
        <v>21</v>
      </c>
      <c r="I23" s="77" t="s">
        <v>73</v>
      </c>
      <c r="J23" s="14" t="s">
        <v>8</v>
      </c>
      <c r="K23" s="108"/>
      <c r="L23" s="108"/>
      <c r="M23" s="109"/>
      <c r="AB23" s="46" t="str">
        <f t="shared" si="0"/>
        <v>g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41" ht="14.25" customHeight="1">
      <c r="A24" s="18" t="s">
        <v>5</v>
      </c>
      <c r="B24" s="22">
        <v>5</v>
      </c>
      <c r="C24" s="13"/>
      <c r="D24" s="13" t="s">
        <v>6</v>
      </c>
      <c r="E24" s="14">
        <v>8</v>
      </c>
      <c r="F24" s="17" t="s">
        <v>66</v>
      </c>
      <c r="G24" s="12" t="s">
        <v>7</v>
      </c>
      <c r="H24" s="54">
        <v>20.45</v>
      </c>
      <c r="I24" s="77" t="s">
        <v>75</v>
      </c>
      <c r="J24" s="14" t="s">
        <v>8</v>
      </c>
      <c r="K24" s="97"/>
      <c r="L24" s="105"/>
      <c r="M24" s="110"/>
      <c r="AB24" s="46" t="str">
        <f t="shared" si="0"/>
        <v>h</v>
      </c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41" ht="14.25" customHeight="1">
      <c r="A25" s="18" t="s">
        <v>5</v>
      </c>
      <c r="B25" s="22">
        <v>5</v>
      </c>
      <c r="C25" s="13"/>
      <c r="D25" s="13" t="s">
        <v>6</v>
      </c>
      <c r="E25" s="14">
        <v>9</v>
      </c>
      <c r="F25" s="17" t="s">
        <v>66</v>
      </c>
      <c r="G25" s="12" t="s">
        <v>7</v>
      </c>
      <c r="H25" s="54">
        <v>21</v>
      </c>
      <c r="I25" s="77" t="s">
        <v>76</v>
      </c>
      <c r="J25" s="1" t="s">
        <v>8</v>
      </c>
      <c r="K25" s="105"/>
      <c r="L25" s="105"/>
      <c r="M25" s="106"/>
      <c r="AB25" s="46" t="str">
        <f t="shared" si="0"/>
        <v>i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14.25" customHeight="1">
      <c r="A26" s="18" t="s">
        <v>5</v>
      </c>
      <c r="B26" s="22">
        <v>3</v>
      </c>
      <c r="C26" s="13"/>
      <c r="D26" s="13" t="s">
        <v>6</v>
      </c>
      <c r="E26" s="14">
        <v>10</v>
      </c>
      <c r="F26" s="17" t="s">
        <v>72</v>
      </c>
      <c r="G26" s="12" t="s">
        <v>7</v>
      </c>
      <c r="H26" s="54">
        <v>21.3</v>
      </c>
      <c r="I26" s="77" t="s">
        <v>77</v>
      </c>
      <c r="J26" s="1" t="s">
        <v>8</v>
      </c>
      <c r="K26" s="97"/>
      <c r="L26" s="97"/>
      <c r="M26" s="111"/>
      <c r="AB26" s="46" t="str">
        <f t="shared" si="0"/>
        <v>l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ht="14.25" customHeight="1" thickBot="1">
      <c r="A27" s="18" t="s">
        <v>5</v>
      </c>
      <c r="B27" s="22">
        <v>4</v>
      </c>
      <c r="C27" s="13"/>
      <c r="D27" s="13" t="s">
        <v>6</v>
      </c>
      <c r="E27" s="14">
        <v>11</v>
      </c>
      <c r="F27" s="17" t="s">
        <v>65</v>
      </c>
      <c r="G27" s="12" t="s">
        <v>7</v>
      </c>
      <c r="H27" s="54">
        <v>21</v>
      </c>
      <c r="I27" s="78" t="s">
        <v>68</v>
      </c>
      <c r="J27" s="1" t="s">
        <v>8</v>
      </c>
      <c r="K27" s="97"/>
      <c r="L27" s="97"/>
      <c r="M27" s="112"/>
      <c r="AB27" s="46" t="str">
        <f t="shared" si="0"/>
        <v>m</v>
      </c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14.25" customHeight="1" thickBot="1">
      <c r="A28" s="18" t="s">
        <v>5</v>
      </c>
      <c r="B28" s="22"/>
      <c r="C28" s="13"/>
      <c r="E28" s="19"/>
      <c r="F28" s="17"/>
      <c r="H28" s="54"/>
      <c r="K28" s="73"/>
      <c r="L28" s="73"/>
      <c r="M28" s="74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ht="12" thickBot="1">
      <c r="A29" s="2"/>
      <c r="B29" s="2"/>
      <c r="F29" s="17"/>
      <c r="G29" s="12" t="s">
        <v>9</v>
      </c>
      <c r="H29" s="56"/>
      <c r="N29" s="119" t="s">
        <v>56</v>
      </c>
      <c r="O29" s="120"/>
      <c r="P29" s="119" t="s">
        <v>57</v>
      </c>
      <c r="Q29" s="120"/>
      <c r="R29" s="119" t="s">
        <v>58</v>
      </c>
      <c r="S29" s="120"/>
      <c r="T29" s="119" t="s">
        <v>115</v>
      </c>
      <c r="U29" s="120"/>
      <c r="V29" s="119" t="s">
        <v>59</v>
      </c>
      <c r="W29" s="120"/>
      <c r="X29" s="119" t="s">
        <v>60</v>
      </c>
      <c r="Y29" s="120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1:41" ht="11.25">
      <c r="A30" s="21">
        <v>0</v>
      </c>
      <c r="B30" s="2"/>
      <c r="C30" s="12" t="str">
        <f>+$F$1</f>
        <v>EMA</v>
      </c>
      <c r="D30" s="27">
        <v>101</v>
      </c>
      <c r="E30" s="59">
        <f>+F30</f>
        <v>40493</v>
      </c>
      <c r="F30" s="57">
        <f>+$K$1+$B$18</f>
        <v>40493</v>
      </c>
      <c r="G30" s="12" t="s">
        <v>7</v>
      </c>
      <c r="H30" s="55">
        <f>+$H$18</f>
        <v>21</v>
      </c>
      <c r="I30" s="35" t="str">
        <f>+$I$18</f>
        <v>SALUS</v>
      </c>
      <c r="J30" s="14" t="s">
        <v>8</v>
      </c>
      <c r="K30" s="13" t="str">
        <f>+$I$27</f>
        <v>GS GATTONERO</v>
      </c>
      <c r="N30" s="61">
        <v>2</v>
      </c>
      <c r="O30" s="62">
        <v>3</v>
      </c>
      <c r="P30" s="67">
        <v>20</v>
      </c>
      <c r="Q30" s="68">
        <v>25</v>
      </c>
      <c r="R30" s="67">
        <v>21</v>
      </c>
      <c r="S30" s="68">
        <v>25</v>
      </c>
      <c r="T30" s="67">
        <v>25</v>
      </c>
      <c r="U30" s="68">
        <v>14</v>
      </c>
      <c r="V30" s="67">
        <v>25</v>
      </c>
      <c r="W30" s="68">
        <v>19</v>
      </c>
      <c r="X30" s="67">
        <v>7</v>
      </c>
      <c r="Y30" s="68">
        <v>15</v>
      </c>
      <c r="AB30" s="52" t="str">
        <f>+$AB$18</f>
        <v>b</v>
      </c>
      <c r="AC30" s="47"/>
      <c r="AD30" s="47">
        <f aca="true" t="shared" si="1" ref="AD30:AD69">IF(O30=2,2,IF(N30=2,1,IF(N30=3,3,0)))</f>
        <v>1</v>
      </c>
      <c r="AE30" s="47">
        <f aca="true" t="shared" si="2" ref="AE30:AE69">IF(N30=2,2,IF(O30=2,1,IF(O30=3,3,0)))</f>
        <v>2</v>
      </c>
      <c r="AF30" s="47">
        <f>IF(N30+O30&gt;0,1,0)</f>
        <v>1</v>
      </c>
      <c r="AG30" s="47"/>
      <c r="AH30" s="47">
        <f>IF(N30=3,1,0)</f>
        <v>0</v>
      </c>
      <c r="AI30" s="47">
        <f>IF(O30=3,1,0)</f>
        <v>1</v>
      </c>
      <c r="AJ30" s="47"/>
      <c r="AK30" s="47"/>
      <c r="AL30" s="47"/>
      <c r="AM30" s="47"/>
      <c r="AN30" s="47"/>
      <c r="AO30" s="47"/>
    </row>
    <row r="31" spans="1:41" ht="11.25">
      <c r="A31" s="24"/>
      <c r="B31" s="2"/>
      <c r="C31" s="12" t="str">
        <f>+$F$1</f>
        <v>EMA</v>
      </c>
      <c r="D31" s="27">
        <f>D30+1</f>
        <v>102</v>
      </c>
      <c r="E31" s="59">
        <f>+F31</f>
        <v>40493</v>
      </c>
      <c r="F31" s="57">
        <f>+$K$1+$B$19</f>
        <v>40493</v>
      </c>
      <c r="G31" s="12" t="s">
        <v>7</v>
      </c>
      <c r="H31" s="55">
        <f>+$H$19</f>
        <v>20.3</v>
      </c>
      <c r="I31" s="1" t="str">
        <f>+$I$19</f>
        <v>TIME SPORT</v>
      </c>
      <c r="J31" s="14" t="s">
        <v>8</v>
      </c>
      <c r="K31" s="13" t="str">
        <f>+$I$26</f>
        <v>U.S. SAN SECONDO</v>
      </c>
      <c r="M31" s="11" t="s">
        <v>102</v>
      </c>
      <c r="N31" s="63">
        <v>1</v>
      </c>
      <c r="O31" s="64">
        <v>3</v>
      </c>
      <c r="P31" s="69">
        <v>17</v>
      </c>
      <c r="Q31" s="70">
        <v>25</v>
      </c>
      <c r="R31" s="69">
        <v>19</v>
      </c>
      <c r="S31" s="70">
        <v>25</v>
      </c>
      <c r="T31" s="69">
        <v>21</v>
      </c>
      <c r="U31" s="70">
        <v>23</v>
      </c>
      <c r="V31" s="69">
        <v>25</v>
      </c>
      <c r="W31" s="70"/>
      <c r="X31" s="69"/>
      <c r="Y31" s="70"/>
      <c r="AB31" s="47" t="str">
        <f>+$AB$19</f>
        <v>c</v>
      </c>
      <c r="AC31" s="47"/>
      <c r="AD31" s="47">
        <f t="shared" si="1"/>
        <v>0</v>
      </c>
      <c r="AE31" s="47">
        <f t="shared" si="2"/>
        <v>3</v>
      </c>
      <c r="AF31" s="47">
        <f aca="true" t="shared" si="3" ref="AF31:AF94">IF(N31+O31&gt;0,1,0)</f>
        <v>1</v>
      </c>
      <c r="AG31" s="47"/>
      <c r="AH31" s="47">
        <f aca="true" t="shared" si="4" ref="AH31:AI94">IF(N31=3,1,0)</f>
        <v>0</v>
      </c>
      <c r="AI31" s="47">
        <f t="shared" si="4"/>
        <v>1</v>
      </c>
      <c r="AJ31" s="47"/>
      <c r="AK31" s="47"/>
      <c r="AL31" s="47"/>
      <c r="AM31" s="47"/>
      <c r="AN31" s="47"/>
      <c r="AO31" s="47"/>
    </row>
    <row r="32" spans="1:41" ht="11.25">
      <c r="A32" s="24"/>
      <c r="B32" s="2"/>
      <c r="C32" s="12" t="str">
        <f>+$F$1</f>
        <v>EMA</v>
      </c>
      <c r="D32" s="27">
        <f>D31+1</f>
        <v>103</v>
      </c>
      <c r="E32" s="59">
        <f>+F32</f>
        <v>40492</v>
      </c>
      <c r="F32" s="57">
        <f>+$K$1+$B$20</f>
        <v>40492</v>
      </c>
      <c r="G32" s="12" t="s">
        <v>7</v>
      </c>
      <c r="H32" s="55">
        <f>+$H$20</f>
        <v>21</v>
      </c>
      <c r="I32" s="1" t="str">
        <f>+$I$20</f>
        <v>UNIVOLLEY</v>
      </c>
      <c r="J32" s="14" t="s">
        <v>8</v>
      </c>
      <c r="K32" s="13" t="str">
        <f>+$I$25</f>
        <v>PVL</v>
      </c>
      <c r="M32" s="11" t="s">
        <v>113</v>
      </c>
      <c r="N32" s="63">
        <v>3</v>
      </c>
      <c r="O32" s="64">
        <v>1</v>
      </c>
      <c r="P32" s="69">
        <v>20</v>
      </c>
      <c r="Q32" s="70">
        <v>25</v>
      </c>
      <c r="R32" s="69">
        <v>25</v>
      </c>
      <c r="S32" s="70">
        <v>22</v>
      </c>
      <c r="T32" s="69">
        <v>25</v>
      </c>
      <c r="U32" s="70">
        <v>20</v>
      </c>
      <c r="V32" s="69">
        <v>25</v>
      </c>
      <c r="W32" s="70">
        <v>22</v>
      </c>
      <c r="X32" s="69"/>
      <c r="Y32" s="70"/>
      <c r="AB32" s="47" t="str">
        <f>+$AB$20</f>
        <v>d</v>
      </c>
      <c r="AC32" s="47"/>
      <c r="AD32" s="47">
        <f t="shared" si="1"/>
        <v>3</v>
      </c>
      <c r="AE32" s="47">
        <f t="shared" si="2"/>
        <v>0</v>
      </c>
      <c r="AF32" s="47">
        <f t="shared" si="3"/>
        <v>1</v>
      </c>
      <c r="AG32" s="47"/>
      <c r="AH32" s="47">
        <f t="shared" si="4"/>
        <v>1</v>
      </c>
      <c r="AI32" s="47">
        <f t="shared" si="4"/>
        <v>0</v>
      </c>
      <c r="AJ32" s="47"/>
      <c r="AK32" s="47"/>
      <c r="AL32" s="47"/>
      <c r="AM32" s="47"/>
      <c r="AN32" s="47"/>
      <c r="AO32" s="47"/>
    </row>
    <row r="33" spans="1:41" ht="11.25">
      <c r="A33" s="24"/>
      <c r="B33" s="2"/>
      <c r="C33" s="12" t="str">
        <f>+$F$1</f>
        <v>EMA</v>
      </c>
      <c r="D33" s="27">
        <f>D32+1</f>
        <v>104</v>
      </c>
      <c r="E33" s="59">
        <f>+F33</f>
        <v>40491</v>
      </c>
      <c r="F33" s="57">
        <f>+$K$1+$B$21</f>
        <v>40491</v>
      </c>
      <c r="G33" s="12" t="s">
        <v>7</v>
      </c>
      <c r="H33" s="55">
        <f>+$H$21</f>
        <v>20.45</v>
      </c>
      <c r="I33" s="1" t="str">
        <f>+$I$21</f>
        <v>CRAL SAN PAOLO</v>
      </c>
      <c r="J33" s="14" t="s">
        <v>8</v>
      </c>
      <c r="K33" s="13" t="str">
        <f>+$I$24</f>
        <v>GASP</v>
      </c>
      <c r="N33" s="63">
        <v>3</v>
      </c>
      <c r="O33" s="64">
        <v>0</v>
      </c>
      <c r="P33" s="69">
        <v>22</v>
      </c>
      <c r="Q33" s="70">
        <v>25</v>
      </c>
      <c r="R33" s="69">
        <v>19</v>
      </c>
      <c r="S33" s="70">
        <v>25</v>
      </c>
      <c r="T33" s="69">
        <v>16</v>
      </c>
      <c r="U33" s="70">
        <v>25</v>
      </c>
      <c r="V33" s="69"/>
      <c r="W33" s="70"/>
      <c r="X33" s="69"/>
      <c r="Y33" s="70"/>
      <c r="AB33" s="47" t="str">
        <f>+$AB$21</f>
        <v>e</v>
      </c>
      <c r="AC33" s="47"/>
      <c r="AD33" s="47">
        <f t="shared" si="1"/>
        <v>3</v>
      </c>
      <c r="AE33" s="47">
        <f t="shared" si="2"/>
        <v>0</v>
      </c>
      <c r="AF33" s="47">
        <f t="shared" si="3"/>
        <v>1</v>
      </c>
      <c r="AG33" s="47"/>
      <c r="AH33" s="47">
        <f t="shared" si="4"/>
        <v>1</v>
      </c>
      <c r="AI33" s="47">
        <f t="shared" si="4"/>
        <v>0</v>
      </c>
      <c r="AJ33" s="47"/>
      <c r="AK33" s="47"/>
      <c r="AL33" s="47"/>
      <c r="AM33" s="47"/>
      <c r="AN33" s="47"/>
      <c r="AO33" s="47"/>
    </row>
    <row r="34" spans="1:41" ht="12" thickBot="1">
      <c r="A34" s="24"/>
      <c r="B34" s="2"/>
      <c r="C34" s="12" t="str">
        <f>+$F$1</f>
        <v>EMA</v>
      </c>
      <c r="D34" s="27">
        <f>D33+1</f>
        <v>105</v>
      </c>
      <c r="E34" s="59">
        <f>+F34</f>
        <v>40493</v>
      </c>
      <c r="F34" s="57">
        <f>+$K$1+$B$22</f>
        <v>40493</v>
      </c>
      <c r="G34" s="12" t="s">
        <v>7</v>
      </c>
      <c r="H34" s="55">
        <f>+$H$22</f>
        <v>21.15</v>
      </c>
      <c r="I34" s="1" t="str">
        <f>+$I$22</f>
        <v>CASELETTE "A"</v>
      </c>
      <c r="J34" s="14" t="s">
        <v>8</v>
      </c>
      <c r="K34" s="13" t="str">
        <f>+$I$23</f>
        <v>FEROS</v>
      </c>
      <c r="N34" s="65">
        <v>3</v>
      </c>
      <c r="O34" s="66">
        <v>0</v>
      </c>
      <c r="P34" s="71">
        <v>25</v>
      </c>
      <c r="Q34" s="72">
        <v>23</v>
      </c>
      <c r="R34" s="71">
        <v>25</v>
      </c>
      <c r="S34" s="72">
        <v>20</v>
      </c>
      <c r="T34" s="71">
        <v>25</v>
      </c>
      <c r="U34" s="72">
        <v>14</v>
      </c>
      <c r="V34" s="71"/>
      <c r="W34" s="72"/>
      <c r="X34" s="71"/>
      <c r="Y34" s="72"/>
      <c r="AB34" s="47" t="str">
        <f>+$AB$22</f>
        <v>f</v>
      </c>
      <c r="AC34" s="47"/>
      <c r="AD34" s="47">
        <f t="shared" si="1"/>
        <v>3</v>
      </c>
      <c r="AE34" s="47">
        <f t="shared" si="2"/>
        <v>0</v>
      </c>
      <c r="AF34" s="47">
        <f t="shared" si="3"/>
        <v>1</v>
      </c>
      <c r="AG34" s="47"/>
      <c r="AH34" s="47">
        <f t="shared" si="4"/>
        <v>1</v>
      </c>
      <c r="AI34" s="47">
        <f t="shared" si="4"/>
        <v>0</v>
      </c>
      <c r="AJ34" s="47"/>
      <c r="AK34" s="47"/>
      <c r="AL34" s="47"/>
      <c r="AM34" s="47"/>
      <c r="AN34" s="47"/>
      <c r="AO34" s="47"/>
    </row>
    <row r="35" spans="1:41" ht="12" thickBot="1">
      <c r="A35" s="25"/>
      <c r="B35" s="2"/>
      <c r="C35" s="12"/>
      <c r="D35" s="27"/>
      <c r="E35" s="17"/>
      <c r="F35" s="57"/>
      <c r="H35" s="55"/>
      <c r="I35" s="1" t="str">
        <f>+$I$17</f>
        <v>ARCA VOLLEY</v>
      </c>
      <c r="J35" s="14" t="s">
        <v>8</v>
      </c>
      <c r="K35" s="13" t="str">
        <f>+AB1</f>
        <v>Riposa</v>
      </c>
      <c r="N35" s="36"/>
      <c r="O35" s="36"/>
      <c r="AB35" s="47" t="str">
        <f>+$AB$17</f>
        <v>a</v>
      </c>
      <c r="AC35" s="47"/>
      <c r="AD35" s="47">
        <f t="shared" si="1"/>
        <v>0</v>
      </c>
      <c r="AE35" s="47">
        <f t="shared" si="2"/>
        <v>0</v>
      </c>
      <c r="AF35" s="47">
        <f t="shared" si="3"/>
        <v>0</v>
      </c>
      <c r="AG35" s="47"/>
      <c r="AH35" s="47">
        <f t="shared" si="4"/>
        <v>0</v>
      </c>
      <c r="AI35" s="47">
        <f t="shared" si="4"/>
        <v>0</v>
      </c>
      <c r="AJ35" s="47"/>
      <c r="AK35" s="47"/>
      <c r="AL35" s="47"/>
      <c r="AM35" s="47"/>
      <c r="AN35" s="47"/>
      <c r="AO35" s="47"/>
    </row>
    <row r="36" spans="1:41" ht="12" thickBot="1">
      <c r="A36" s="2"/>
      <c r="B36" s="2"/>
      <c r="F36" s="57"/>
      <c r="G36" s="12" t="s">
        <v>10</v>
      </c>
      <c r="H36" s="55"/>
      <c r="J36" s="14"/>
      <c r="N36" s="119" t="s">
        <v>56</v>
      </c>
      <c r="O36" s="120"/>
      <c r="P36" s="119" t="s">
        <v>57</v>
      </c>
      <c r="Q36" s="120"/>
      <c r="R36" s="119" t="s">
        <v>58</v>
      </c>
      <c r="S36" s="120"/>
      <c r="T36" s="119" t="s">
        <v>115</v>
      </c>
      <c r="U36" s="120"/>
      <c r="V36" s="119" t="s">
        <v>59</v>
      </c>
      <c r="W36" s="120"/>
      <c r="X36" s="119" t="s">
        <v>60</v>
      </c>
      <c r="Y36" s="120"/>
      <c r="AB36" s="47"/>
      <c r="AC36" s="47"/>
      <c r="AD36" s="47">
        <f t="shared" si="1"/>
        <v>0</v>
      </c>
      <c r="AE36" s="47">
        <f t="shared" si="2"/>
        <v>0</v>
      </c>
      <c r="AF36" s="47" t="e">
        <f t="shared" si="3"/>
        <v>#VALUE!</v>
      </c>
      <c r="AG36" s="47"/>
      <c r="AH36" s="47">
        <f t="shared" si="4"/>
        <v>0</v>
      </c>
      <c r="AI36" s="47">
        <f t="shared" si="4"/>
        <v>0</v>
      </c>
      <c r="AJ36" s="47"/>
      <c r="AK36" s="47"/>
      <c r="AL36" s="47"/>
      <c r="AM36" s="47"/>
      <c r="AN36" s="47"/>
      <c r="AO36" s="47"/>
    </row>
    <row r="37" spans="1:41" ht="11.25">
      <c r="A37" s="21">
        <f>A30+7</f>
        <v>7</v>
      </c>
      <c r="B37" s="2"/>
      <c r="C37" s="12" t="str">
        <f>+$F$1</f>
        <v>EMA</v>
      </c>
      <c r="D37" s="27">
        <f>D34+1</f>
        <v>106</v>
      </c>
      <c r="E37" s="59">
        <f>+F37</f>
        <v>40500</v>
      </c>
      <c r="F37" s="57">
        <f>+$A$37+$K$1+$B$24</f>
        <v>40500</v>
      </c>
      <c r="G37" s="12" t="s">
        <v>7</v>
      </c>
      <c r="H37" s="55">
        <f>+$H$24</f>
        <v>20.45</v>
      </c>
      <c r="I37" s="1" t="str">
        <f>+$I$24</f>
        <v>GASP</v>
      </c>
      <c r="J37" s="14" t="s">
        <v>8</v>
      </c>
      <c r="K37" s="13" t="str">
        <f>+$I$22</f>
        <v>CASELETTE "A"</v>
      </c>
      <c r="N37" s="61">
        <v>2</v>
      </c>
      <c r="O37" s="62">
        <v>3</v>
      </c>
      <c r="P37" s="67">
        <v>18</v>
      </c>
      <c r="Q37" s="68">
        <v>25</v>
      </c>
      <c r="R37" s="67">
        <v>25</v>
      </c>
      <c r="S37" s="68">
        <v>18</v>
      </c>
      <c r="T37" s="67">
        <v>11</v>
      </c>
      <c r="U37" s="68">
        <v>25</v>
      </c>
      <c r="V37" s="67">
        <v>25</v>
      </c>
      <c r="W37" s="68">
        <v>18</v>
      </c>
      <c r="X37" s="67">
        <v>10</v>
      </c>
      <c r="Y37" s="68">
        <v>15</v>
      </c>
      <c r="AB37" s="47" t="str">
        <f>+$AB$24</f>
        <v>h</v>
      </c>
      <c r="AC37" s="47"/>
      <c r="AD37" s="47">
        <f t="shared" si="1"/>
        <v>1</v>
      </c>
      <c r="AE37" s="47">
        <f t="shared" si="2"/>
        <v>2</v>
      </c>
      <c r="AF37" s="47">
        <f t="shared" si="3"/>
        <v>1</v>
      </c>
      <c r="AG37" s="47"/>
      <c r="AH37" s="47">
        <f t="shared" si="4"/>
        <v>0</v>
      </c>
      <c r="AI37" s="47">
        <f t="shared" si="4"/>
        <v>1</v>
      </c>
      <c r="AJ37" s="47"/>
      <c r="AK37" s="47"/>
      <c r="AL37" s="47"/>
      <c r="AM37" s="47"/>
      <c r="AN37" s="47"/>
      <c r="AO37" s="47"/>
    </row>
    <row r="38" spans="1:41" ht="11.25">
      <c r="A38" s="24"/>
      <c r="B38" s="2"/>
      <c r="C38" s="12" t="str">
        <f>+$F$1</f>
        <v>EMA</v>
      </c>
      <c r="D38" s="27">
        <f>D37+1</f>
        <v>107</v>
      </c>
      <c r="E38" s="59">
        <f>+F38</f>
        <v>40500</v>
      </c>
      <c r="F38" s="57">
        <f>+$A$37+$K$1+$B$25</f>
        <v>40500</v>
      </c>
      <c r="G38" s="12" t="s">
        <v>7</v>
      </c>
      <c r="H38" s="55">
        <f>+$H$25</f>
        <v>21</v>
      </c>
      <c r="I38" s="1" t="str">
        <f>+$I$25</f>
        <v>PVL</v>
      </c>
      <c r="J38" s="14" t="s">
        <v>8</v>
      </c>
      <c r="K38" s="13" t="str">
        <f>+$I$21</f>
        <v>CRAL SAN PAOLO</v>
      </c>
      <c r="N38" s="63">
        <v>3</v>
      </c>
      <c r="O38" s="64">
        <v>0</v>
      </c>
      <c r="P38" s="69">
        <v>25</v>
      </c>
      <c r="Q38" s="70">
        <v>20</v>
      </c>
      <c r="R38" s="69">
        <v>25</v>
      </c>
      <c r="S38" s="70">
        <v>21</v>
      </c>
      <c r="T38" s="69">
        <v>25</v>
      </c>
      <c r="U38" s="70">
        <v>20</v>
      </c>
      <c r="V38" s="69"/>
      <c r="W38" s="70"/>
      <c r="X38" s="69"/>
      <c r="Y38" s="70"/>
      <c r="AB38" s="47" t="str">
        <f>+$AB$25</f>
        <v>i</v>
      </c>
      <c r="AC38" s="47"/>
      <c r="AD38" s="47">
        <f t="shared" si="1"/>
        <v>3</v>
      </c>
      <c r="AE38" s="47">
        <f t="shared" si="2"/>
        <v>0</v>
      </c>
      <c r="AF38" s="47">
        <f t="shared" si="3"/>
        <v>1</v>
      </c>
      <c r="AG38" s="47"/>
      <c r="AH38" s="47">
        <f t="shared" si="4"/>
        <v>1</v>
      </c>
      <c r="AI38" s="47">
        <f t="shared" si="4"/>
        <v>0</v>
      </c>
      <c r="AJ38" s="47"/>
      <c r="AK38" s="47"/>
      <c r="AL38" s="47"/>
      <c r="AM38" s="47"/>
      <c r="AN38" s="47"/>
      <c r="AO38" s="47"/>
    </row>
    <row r="39" spans="1:41" ht="11.25">
      <c r="A39" s="24"/>
      <c r="B39" s="2"/>
      <c r="C39" s="12" t="str">
        <f>+$F$1</f>
        <v>EMA</v>
      </c>
      <c r="D39" s="27">
        <f>D38+1</f>
        <v>108</v>
      </c>
      <c r="E39" s="59">
        <f>+F39</f>
        <v>40498</v>
      </c>
      <c r="F39" s="57">
        <f>+$A$37+$K$1+$B$26</f>
        <v>40498</v>
      </c>
      <c r="G39" s="12" t="s">
        <v>7</v>
      </c>
      <c r="H39" s="55">
        <f>+$H$26</f>
        <v>21.3</v>
      </c>
      <c r="I39" s="1" t="str">
        <f>+$I$26</f>
        <v>U.S. SAN SECONDO</v>
      </c>
      <c r="J39" s="14" t="s">
        <v>8</v>
      </c>
      <c r="K39" s="13" t="str">
        <f>+$I$20</f>
        <v>UNIVOLLEY</v>
      </c>
      <c r="M39" s="96"/>
      <c r="N39" s="63">
        <v>3</v>
      </c>
      <c r="O39" s="64">
        <v>0</v>
      </c>
      <c r="P39" s="69">
        <v>25</v>
      </c>
      <c r="Q39" s="70">
        <v>13</v>
      </c>
      <c r="R39" s="69">
        <v>25</v>
      </c>
      <c r="S39" s="70">
        <v>22</v>
      </c>
      <c r="T39" s="69">
        <v>25</v>
      </c>
      <c r="U39" s="70">
        <v>21</v>
      </c>
      <c r="V39" s="69"/>
      <c r="W39" s="70"/>
      <c r="X39" s="69"/>
      <c r="Y39" s="70"/>
      <c r="AB39" s="47" t="str">
        <f>+$AB$26</f>
        <v>l</v>
      </c>
      <c r="AC39" s="47"/>
      <c r="AD39" s="47">
        <f t="shared" si="1"/>
        <v>3</v>
      </c>
      <c r="AE39" s="47">
        <f t="shared" si="2"/>
        <v>0</v>
      </c>
      <c r="AF39" s="47">
        <f t="shared" si="3"/>
        <v>1</v>
      </c>
      <c r="AG39" s="47"/>
      <c r="AH39" s="47">
        <f t="shared" si="4"/>
        <v>1</v>
      </c>
      <c r="AI39" s="47">
        <f t="shared" si="4"/>
        <v>0</v>
      </c>
      <c r="AJ39" s="47"/>
      <c r="AK39" s="47"/>
      <c r="AL39" s="47"/>
      <c r="AM39" s="47"/>
      <c r="AN39" s="47"/>
      <c r="AO39" s="47"/>
    </row>
    <row r="40" spans="1:41" ht="11.25">
      <c r="A40" s="24"/>
      <c r="B40" s="2"/>
      <c r="C40" s="12" t="str">
        <f>+$F$1</f>
        <v>EMA</v>
      </c>
      <c r="D40" s="27">
        <f>D39+1</f>
        <v>109</v>
      </c>
      <c r="E40" s="59">
        <f>+F40</f>
        <v>40499</v>
      </c>
      <c r="F40" s="57">
        <f>+$A$37+$K$1+$B$27</f>
        <v>40499</v>
      </c>
      <c r="G40" s="12" t="s">
        <v>7</v>
      </c>
      <c r="H40" s="58">
        <f>$H$27</f>
        <v>21</v>
      </c>
      <c r="I40" s="1" t="str">
        <f>+$I$27</f>
        <v>GS GATTONERO</v>
      </c>
      <c r="J40" s="14" t="s">
        <v>8</v>
      </c>
      <c r="K40" s="13" t="str">
        <f>+$I$19</f>
        <v>TIME SPORT</v>
      </c>
      <c r="N40" s="63">
        <v>3</v>
      </c>
      <c r="O40" s="64">
        <v>1</v>
      </c>
      <c r="P40" s="69">
        <v>25</v>
      </c>
      <c r="Q40" s="70">
        <v>20</v>
      </c>
      <c r="R40" s="69">
        <v>14</v>
      </c>
      <c r="S40" s="70">
        <v>25</v>
      </c>
      <c r="T40" s="69">
        <v>25</v>
      </c>
      <c r="U40" s="70">
        <v>21</v>
      </c>
      <c r="V40" s="69">
        <v>25</v>
      </c>
      <c r="W40" s="70">
        <v>18</v>
      </c>
      <c r="X40" s="69"/>
      <c r="Y40" s="70"/>
      <c r="AB40" s="47" t="str">
        <f>+$AB$27</f>
        <v>m</v>
      </c>
      <c r="AC40" s="47"/>
      <c r="AD40" s="47">
        <f t="shared" si="1"/>
        <v>3</v>
      </c>
      <c r="AE40" s="47">
        <f t="shared" si="2"/>
        <v>0</v>
      </c>
      <c r="AF40" s="47">
        <f t="shared" si="3"/>
        <v>1</v>
      </c>
      <c r="AG40" s="47"/>
      <c r="AH40" s="47">
        <f t="shared" si="4"/>
        <v>1</v>
      </c>
      <c r="AI40" s="47">
        <f t="shared" si="4"/>
        <v>0</v>
      </c>
      <c r="AJ40" s="47"/>
      <c r="AK40" s="47"/>
      <c r="AL40" s="47"/>
      <c r="AM40" s="47"/>
      <c r="AN40" s="47"/>
      <c r="AO40" s="47"/>
    </row>
    <row r="41" spans="1:41" ht="12" thickBot="1">
      <c r="A41" s="24"/>
      <c r="B41" s="2"/>
      <c r="C41" s="12" t="str">
        <f>+$F$1</f>
        <v>EMA</v>
      </c>
      <c r="D41" s="27">
        <f>D40+1</f>
        <v>110</v>
      </c>
      <c r="E41" s="59">
        <f>+F41</f>
        <v>40499</v>
      </c>
      <c r="F41" s="57">
        <f>+$A$37+$K$1+$B$17</f>
        <v>40499</v>
      </c>
      <c r="G41" s="12" t="s">
        <v>7</v>
      </c>
      <c r="H41" s="55">
        <f>+$H$17</f>
        <v>20.3</v>
      </c>
      <c r="I41" s="1" t="str">
        <f>+$I$17</f>
        <v>ARCA VOLLEY</v>
      </c>
      <c r="J41" s="14" t="s">
        <v>8</v>
      </c>
      <c r="K41" s="13" t="str">
        <f>+$I$18</f>
        <v>SALUS</v>
      </c>
      <c r="N41" s="65">
        <v>3</v>
      </c>
      <c r="O41" s="66">
        <v>1</v>
      </c>
      <c r="P41" s="71">
        <v>24</v>
      </c>
      <c r="Q41" s="72">
        <v>26</v>
      </c>
      <c r="R41" s="71">
        <v>25</v>
      </c>
      <c r="S41" s="72">
        <v>15</v>
      </c>
      <c r="T41" s="71">
        <v>25</v>
      </c>
      <c r="U41" s="72">
        <v>16</v>
      </c>
      <c r="V41" s="71">
        <v>25</v>
      </c>
      <c r="W41" s="72">
        <v>19</v>
      </c>
      <c r="X41" s="71"/>
      <c r="Y41" s="72"/>
      <c r="AB41" s="47" t="str">
        <f>+$AB$17</f>
        <v>a</v>
      </c>
      <c r="AC41" s="47"/>
      <c r="AD41" s="47">
        <f t="shared" si="1"/>
        <v>3</v>
      </c>
      <c r="AE41" s="47">
        <f t="shared" si="2"/>
        <v>0</v>
      </c>
      <c r="AF41" s="47">
        <f t="shared" si="3"/>
        <v>1</v>
      </c>
      <c r="AG41" s="47"/>
      <c r="AH41" s="47">
        <f t="shared" si="4"/>
        <v>1</v>
      </c>
      <c r="AI41" s="47">
        <f t="shared" si="4"/>
        <v>0</v>
      </c>
      <c r="AJ41" s="47"/>
      <c r="AK41" s="47"/>
      <c r="AL41" s="47"/>
      <c r="AM41" s="47"/>
      <c r="AN41" s="47"/>
      <c r="AO41" s="47"/>
    </row>
    <row r="42" spans="1:41" ht="12" thickBot="1">
      <c r="A42" s="25"/>
      <c r="B42" s="2"/>
      <c r="C42" s="12"/>
      <c r="D42" s="27"/>
      <c r="E42" s="17"/>
      <c r="F42" s="57"/>
      <c r="H42" s="55"/>
      <c r="I42" s="13" t="str">
        <f>+$I$23</f>
        <v>FEROS</v>
      </c>
      <c r="J42" s="14" t="s">
        <v>8</v>
      </c>
      <c r="K42" s="13" t="str">
        <f>+AB1</f>
        <v>Riposa</v>
      </c>
      <c r="N42" s="36"/>
      <c r="O42" s="36"/>
      <c r="AB42" s="53" t="str">
        <f>+$AB$23</f>
        <v>g</v>
      </c>
      <c r="AC42" s="47"/>
      <c r="AD42" s="47">
        <f t="shared" si="1"/>
        <v>0</v>
      </c>
      <c r="AE42" s="47">
        <f t="shared" si="2"/>
        <v>0</v>
      </c>
      <c r="AF42" s="47">
        <f t="shared" si="3"/>
        <v>0</v>
      </c>
      <c r="AG42" s="47"/>
      <c r="AH42" s="47">
        <f t="shared" si="4"/>
        <v>0</v>
      </c>
      <c r="AI42" s="47">
        <f t="shared" si="4"/>
        <v>0</v>
      </c>
      <c r="AJ42" s="47"/>
      <c r="AK42" s="47"/>
      <c r="AL42" s="47"/>
      <c r="AM42" s="47"/>
      <c r="AN42" s="47"/>
      <c r="AO42" s="47"/>
    </row>
    <row r="43" spans="1:41" ht="12" thickBot="1">
      <c r="A43" s="2"/>
      <c r="B43" s="2"/>
      <c r="F43" s="57"/>
      <c r="G43" s="12" t="s">
        <v>11</v>
      </c>
      <c r="H43" s="55"/>
      <c r="J43" s="14"/>
      <c r="N43" s="119" t="s">
        <v>56</v>
      </c>
      <c r="O43" s="120"/>
      <c r="P43" s="119" t="s">
        <v>57</v>
      </c>
      <c r="Q43" s="120"/>
      <c r="R43" s="119" t="s">
        <v>58</v>
      </c>
      <c r="S43" s="120"/>
      <c r="T43" s="119" t="s">
        <v>115</v>
      </c>
      <c r="U43" s="120"/>
      <c r="V43" s="119" t="s">
        <v>59</v>
      </c>
      <c r="W43" s="120"/>
      <c r="X43" s="119" t="s">
        <v>60</v>
      </c>
      <c r="Y43" s="120"/>
      <c r="AB43" s="47"/>
      <c r="AC43" s="47"/>
      <c r="AD43" s="47">
        <f t="shared" si="1"/>
        <v>0</v>
      </c>
      <c r="AE43" s="47">
        <f t="shared" si="2"/>
        <v>0</v>
      </c>
      <c r="AF43" s="47" t="e">
        <f t="shared" si="3"/>
        <v>#VALUE!</v>
      </c>
      <c r="AG43" s="47"/>
      <c r="AH43" s="47">
        <f t="shared" si="4"/>
        <v>0</v>
      </c>
      <c r="AI43" s="47">
        <f t="shared" si="4"/>
        <v>0</v>
      </c>
      <c r="AJ43" s="47"/>
      <c r="AK43" s="47"/>
      <c r="AL43" s="47"/>
      <c r="AM43" s="47"/>
      <c r="AN43" s="47"/>
      <c r="AO43" s="47"/>
    </row>
    <row r="44" spans="1:41" ht="11.25">
      <c r="A44" s="21">
        <f>A37+7</f>
        <v>14</v>
      </c>
      <c r="B44" s="2"/>
      <c r="C44" s="12" t="str">
        <f>+$F$1</f>
        <v>EMA</v>
      </c>
      <c r="D44" s="27">
        <f>D41+1</f>
        <v>111</v>
      </c>
      <c r="E44" s="59">
        <f>+F44</f>
        <v>40507</v>
      </c>
      <c r="F44" s="57">
        <f>+$A$44+$K$1+$B$19</f>
        <v>40507</v>
      </c>
      <c r="G44" s="12" t="s">
        <v>7</v>
      </c>
      <c r="H44" s="55">
        <f>+$H$19</f>
        <v>20.3</v>
      </c>
      <c r="I44" s="1" t="str">
        <f>+$I$19</f>
        <v>TIME SPORT</v>
      </c>
      <c r="J44" s="14" t="s">
        <v>8</v>
      </c>
      <c r="K44" s="13" t="str">
        <f>+$I$17</f>
        <v>ARCA VOLLEY</v>
      </c>
      <c r="N44" s="61">
        <v>3</v>
      </c>
      <c r="O44" s="62">
        <v>1</v>
      </c>
      <c r="P44" s="67">
        <v>25</v>
      </c>
      <c r="Q44" s="68">
        <v>22</v>
      </c>
      <c r="R44" s="67">
        <v>25</v>
      </c>
      <c r="S44" s="68">
        <v>22</v>
      </c>
      <c r="T44" s="67">
        <v>24</v>
      </c>
      <c r="U44" s="68">
        <v>26</v>
      </c>
      <c r="V44" s="67">
        <v>25</v>
      </c>
      <c r="W44" s="68">
        <v>23</v>
      </c>
      <c r="X44" s="67"/>
      <c r="Y44" s="68"/>
      <c r="AB44" s="47" t="str">
        <f>+$AB$19</f>
        <v>c</v>
      </c>
      <c r="AC44" s="47"/>
      <c r="AD44" s="47">
        <f t="shared" si="1"/>
        <v>3</v>
      </c>
      <c r="AE44" s="47">
        <f t="shared" si="2"/>
        <v>0</v>
      </c>
      <c r="AF44" s="47">
        <f t="shared" si="3"/>
        <v>1</v>
      </c>
      <c r="AG44" s="47"/>
      <c r="AH44" s="47">
        <f t="shared" si="4"/>
        <v>1</v>
      </c>
      <c r="AI44" s="47">
        <f t="shared" si="4"/>
        <v>0</v>
      </c>
      <c r="AJ44" s="47"/>
      <c r="AK44" s="47"/>
      <c r="AL44" s="47"/>
      <c r="AM44" s="47"/>
      <c r="AN44" s="47"/>
      <c r="AO44" s="47"/>
    </row>
    <row r="45" spans="1:41" ht="11.25">
      <c r="A45" s="24"/>
      <c r="B45" s="2"/>
      <c r="C45" s="12" t="str">
        <f>+$F$1</f>
        <v>EMA</v>
      </c>
      <c r="D45" s="27">
        <f>D44+1</f>
        <v>112</v>
      </c>
      <c r="E45" s="59">
        <f>+F45</f>
        <v>40506</v>
      </c>
      <c r="F45" s="57">
        <f>+$A$44+$K$1+$B$20</f>
        <v>40506</v>
      </c>
      <c r="G45" s="12" t="s">
        <v>7</v>
      </c>
      <c r="H45" s="55">
        <f>+$H$20</f>
        <v>21</v>
      </c>
      <c r="I45" s="1" t="str">
        <f>+$I$20</f>
        <v>UNIVOLLEY</v>
      </c>
      <c r="J45" s="14" t="s">
        <v>8</v>
      </c>
      <c r="K45" s="13" t="str">
        <f>+$I$27</f>
        <v>GS GATTONERO</v>
      </c>
      <c r="M45" s="113" t="s">
        <v>116</v>
      </c>
      <c r="N45" s="63">
        <v>1</v>
      </c>
      <c r="O45" s="64">
        <v>3</v>
      </c>
      <c r="P45" s="69">
        <v>20</v>
      </c>
      <c r="Q45" s="70">
        <v>25</v>
      </c>
      <c r="R45" s="69">
        <v>12</v>
      </c>
      <c r="S45" s="70">
        <v>25</v>
      </c>
      <c r="T45" s="69">
        <v>25</v>
      </c>
      <c r="U45" s="70">
        <v>16</v>
      </c>
      <c r="V45" s="69">
        <v>24</v>
      </c>
      <c r="W45" s="70">
        <v>26</v>
      </c>
      <c r="X45" s="69"/>
      <c r="Y45" s="70"/>
      <c r="AB45" s="47" t="str">
        <f>+$AB$20</f>
        <v>d</v>
      </c>
      <c r="AC45" s="47"/>
      <c r="AD45" s="47">
        <f t="shared" si="1"/>
        <v>0</v>
      </c>
      <c r="AE45" s="47">
        <f t="shared" si="2"/>
        <v>3</v>
      </c>
      <c r="AF45" s="47">
        <f t="shared" si="3"/>
        <v>1</v>
      </c>
      <c r="AG45" s="47"/>
      <c r="AH45" s="47">
        <f t="shared" si="4"/>
        <v>0</v>
      </c>
      <c r="AI45" s="47">
        <f t="shared" si="4"/>
        <v>1</v>
      </c>
      <c r="AJ45" s="47"/>
      <c r="AK45" s="47"/>
      <c r="AL45" s="47"/>
      <c r="AM45" s="47"/>
      <c r="AN45" s="47"/>
      <c r="AO45" s="47"/>
    </row>
    <row r="46" spans="1:41" ht="11.25">
      <c r="A46" s="24"/>
      <c r="B46" s="2"/>
      <c r="C46" s="12" t="str">
        <f>+$F$1</f>
        <v>EMA</v>
      </c>
      <c r="D46" s="27">
        <f>D45+1</f>
        <v>113</v>
      </c>
      <c r="E46" s="59">
        <f>+F46</f>
        <v>40505</v>
      </c>
      <c r="F46" s="57">
        <f>+$A$44+$K$1+$B$21</f>
        <v>40505</v>
      </c>
      <c r="G46" s="12" t="s">
        <v>7</v>
      </c>
      <c r="H46" s="55">
        <f>+$H$21</f>
        <v>20.45</v>
      </c>
      <c r="I46" s="1" t="str">
        <f>+$I$21</f>
        <v>CRAL SAN PAOLO</v>
      </c>
      <c r="J46" s="14" t="s">
        <v>8</v>
      </c>
      <c r="K46" s="13" t="str">
        <f>+$I$26</f>
        <v>U.S. SAN SECONDO</v>
      </c>
      <c r="N46" s="63">
        <v>0</v>
      </c>
      <c r="O46" s="64">
        <v>3</v>
      </c>
      <c r="P46" s="69">
        <v>17</v>
      </c>
      <c r="Q46" s="70">
        <v>25</v>
      </c>
      <c r="R46" s="69">
        <v>20</v>
      </c>
      <c r="S46" s="70">
        <v>25</v>
      </c>
      <c r="T46" s="69">
        <v>16</v>
      </c>
      <c r="U46" s="70">
        <v>25</v>
      </c>
      <c r="V46" s="69"/>
      <c r="W46" s="70"/>
      <c r="X46" s="69"/>
      <c r="Y46" s="70"/>
      <c r="AB46" s="47" t="str">
        <f>+$AB$21</f>
        <v>e</v>
      </c>
      <c r="AC46" s="47"/>
      <c r="AD46" s="47">
        <f t="shared" si="1"/>
        <v>0</v>
      </c>
      <c r="AE46" s="47">
        <f t="shared" si="2"/>
        <v>3</v>
      </c>
      <c r="AF46" s="47">
        <f t="shared" si="3"/>
        <v>1</v>
      </c>
      <c r="AG46" s="47"/>
      <c r="AH46" s="47">
        <f t="shared" si="4"/>
        <v>0</v>
      </c>
      <c r="AI46" s="47">
        <f t="shared" si="4"/>
        <v>1</v>
      </c>
      <c r="AJ46" s="47"/>
      <c r="AK46" s="47"/>
      <c r="AL46" s="47"/>
      <c r="AM46" s="47"/>
      <c r="AN46" s="47"/>
      <c r="AO46" s="47"/>
    </row>
    <row r="47" spans="1:41" ht="11.25">
      <c r="A47" s="24"/>
      <c r="B47" s="2"/>
      <c r="C47" s="12" t="str">
        <f>+$F$1</f>
        <v>EMA</v>
      </c>
      <c r="D47" s="27">
        <f>D46+1</f>
        <v>114</v>
      </c>
      <c r="E47" s="59">
        <f>+F47</f>
        <v>40507</v>
      </c>
      <c r="F47" s="57">
        <f>+$A$44+$K$1+$B$22</f>
        <v>40507</v>
      </c>
      <c r="G47" s="12" t="s">
        <v>7</v>
      </c>
      <c r="H47" s="55">
        <f>+$H$22</f>
        <v>21.15</v>
      </c>
      <c r="I47" s="1" t="str">
        <f>+$I$22</f>
        <v>CASELETTE "A"</v>
      </c>
      <c r="J47" s="14" t="s">
        <v>8</v>
      </c>
      <c r="K47" s="13" t="str">
        <f>+$I$25</f>
        <v>PVL</v>
      </c>
      <c r="M47" s="95" t="s">
        <v>108</v>
      </c>
      <c r="N47" s="63">
        <v>3</v>
      </c>
      <c r="O47" s="64">
        <v>0</v>
      </c>
      <c r="P47" s="69">
        <v>25</v>
      </c>
      <c r="Q47" s="70">
        <v>15</v>
      </c>
      <c r="R47" s="69">
        <v>25</v>
      </c>
      <c r="S47" s="70">
        <v>15</v>
      </c>
      <c r="T47" s="69">
        <v>25</v>
      </c>
      <c r="U47" s="70">
        <v>19</v>
      </c>
      <c r="V47" s="69"/>
      <c r="W47" s="70"/>
      <c r="X47" s="69"/>
      <c r="Y47" s="70"/>
      <c r="AB47" s="47" t="str">
        <f>+$AB$22</f>
        <v>f</v>
      </c>
      <c r="AC47" s="47"/>
      <c r="AD47" s="47">
        <f t="shared" si="1"/>
        <v>3</v>
      </c>
      <c r="AE47" s="47">
        <f t="shared" si="2"/>
        <v>0</v>
      </c>
      <c r="AF47" s="47">
        <f t="shared" si="3"/>
        <v>1</v>
      </c>
      <c r="AG47" s="47"/>
      <c r="AH47" s="47">
        <f t="shared" si="4"/>
        <v>1</v>
      </c>
      <c r="AI47" s="47">
        <f t="shared" si="4"/>
        <v>0</v>
      </c>
      <c r="AJ47" s="47"/>
      <c r="AK47" s="47"/>
      <c r="AL47" s="47"/>
      <c r="AM47" s="47"/>
      <c r="AN47" s="47"/>
      <c r="AO47" s="47"/>
    </row>
    <row r="48" spans="1:41" ht="12" thickBot="1">
      <c r="A48" s="24"/>
      <c r="B48" s="2"/>
      <c r="C48" s="12" t="str">
        <f>+$F$1</f>
        <v>EMA</v>
      </c>
      <c r="D48" s="27">
        <f>D47+1</f>
        <v>115</v>
      </c>
      <c r="E48" s="59">
        <f>+F48</f>
        <v>40504</v>
      </c>
      <c r="F48" s="57">
        <f>+$A$44+$K$1+$B$23</f>
        <v>40504</v>
      </c>
      <c r="G48" s="12" t="s">
        <v>7</v>
      </c>
      <c r="H48" s="55">
        <f>+$H$23</f>
        <v>21</v>
      </c>
      <c r="I48" s="1" t="str">
        <f>+$I$23</f>
        <v>FEROS</v>
      </c>
      <c r="J48" s="14" t="s">
        <v>8</v>
      </c>
      <c r="K48" s="13" t="str">
        <f>+$I$24</f>
        <v>GASP</v>
      </c>
      <c r="N48" s="65">
        <v>3</v>
      </c>
      <c r="O48" s="66">
        <v>0</v>
      </c>
      <c r="P48" s="71">
        <v>25</v>
      </c>
      <c r="Q48" s="72">
        <v>20</v>
      </c>
      <c r="R48" s="71">
        <v>25</v>
      </c>
      <c r="S48" s="72">
        <v>19</v>
      </c>
      <c r="T48" s="71">
        <v>25</v>
      </c>
      <c r="U48" s="72">
        <v>17</v>
      </c>
      <c r="V48" s="71"/>
      <c r="W48" s="72"/>
      <c r="X48" s="71"/>
      <c r="Y48" s="72"/>
      <c r="AB48" s="47" t="str">
        <f>+$AB$23</f>
        <v>g</v>
      </c>
      <c r="AC48" s="47"/>
      <c r="AD48" s="47">
        <f t="shared" si="1"/>
        <v>3</v>
      </c>
      <c r="AE48" s="47">
        <f t="shared" si="2"/>
        <v>0</v>
      </c>
      <c r="AF48" s="47">
        <f t="shared" si="3"/>
        <v>1</v>
      </c>
      <c r="AG48" s="47"/>
      <c r="AH48" s="47">
        <f t="shared" si="4"/>
        <v>1</v>
      </c>
      <c r="AI48" s="47">
        <f t="shared" si="4"/>
        <v>0</v>
      </c>
      <c r="AJ48" s="47"/>
      <c r="AK48" s="47"/>
      <c r="AL48" s="47"/>
      <c r="AM48" s="47"/>
      <c r="AN48" s="47"/>
      <c r="AO48" s="47"/>
    </row>
    <row r="49" spans="1:41" ht="12" thickBot="1">
      <c r="A49" s="25"/>
      <c r="B49" s="2"/>
      <c r="C49" s="12"/>
      <c r="D49" s="27"/>
      <c r="E49" s="17"/>
      <c r="F49" s="57"/>
      <c r="H49" s="55"/>
      <c r="I49" s="1" t="str">
        <f>+$I$18</f>
        <v>SALUS</v>
      </c>
      <c r="J49" s="14" t="s">
        <v>8</v>
      </c>
      <c r="K49" s="13" t="str">
        <f>+AB1</f>
        <v>Riposa</v>
      </c>
      <c r="N49" s="36"/>
      <c r="O49" s="36"/>
      <c r="AB49" s="47" t="str">
        <f>+$AB$18</f>
        <v>b</v>
      </c>
      <c r="AC49" s="47"/>
      <c r="AD49" s="47">
        <f t="shared" si="1"/>
        <v>0</v>
      </c>
      <c r="AE49" s="47">
        <f t="shared" si="2"/>
        <v>0</v>
      </c>
      <c r="AF49" s="47">
        <f t="shared" si="3"/>
        <v>0</v>
      </c>
      <c r="AG49" s="47"/>
      <c r="AH49" s="47">
        <f t="shared" si="4"/>
        <v>0</v>
      </c>
      <c r="AI49" s="47">
        <f t="shared" si="4"/>
        <v>0</v>
      </c>
      <c r="AJ49" s="47"/>
      <c r="AK49" s="47"/>
      <c r="AL49" s="47"/>
      <c r="AM49" s="47"/>
      <c r="AN49" s="47"/>
      <c r="AO49" s="47"/>
    </row>
    <row r="50" spans="1:41" ht="12" thickBot="1">
      <c r="A50" s="2"/>
      <c r="B50" s="2"/>
      <c r="F50" s="57"/>
      <c r="G50" s="12" t="s">
        <v>12</v>
      </c>
      <c r="H50" s="55"/>
      <c r="J50" s="14"/>
      <c r="N50" s="119" t="s">
        <v>56</v>
      </c>
      <c r="O50" s="120"/>
      <c r="P50" s="119" t="s">
        <v>57</v>
      </c>
      <c r="Q50" s="120"/>
      <c r="R50" s="119" t="s">
        <v>58</v>
      </c>
      <c r="S50" s="120"/>
      <c r="T50" s="119" t="s">
        <v>115</v>
      </c>
      <c r="U50" s="120"/>
      <c r="V50" s="119" t="s">
        <v>59</v>
      </c>
      <c r="W50" s="120"/>
      <c r="X50" s="119" t="s">
        <v>60</v>
      </c>
      <c r="Y50" s="120"/>
      <c r="AB50" s="47"/>
      <c r="AC50" s="47"/>
      <c r="AD50" s="47">
        <f t="shared" si="1"/>
        <v>0</v>
      </c>
      <c r="AE50" s="47">
        <f t="shared" si="2"/>
        <v>0</v>
      </c>
      <c r="AF50" s="47" t="e">
        <f t="shared" si="3"/>
        <v>#VALUE!</v>
      </c>
      <c r="AG50" s="47"/>
      <c r="AH50" s="47">
        <f t="shared" si="4"/>
        <v>0</v>
      </c>
      <c r="AI50" s="47">
        <f t="shared" si="4"/>
        <v>0</v>
      </c>
      <c r="AJ50" s="47"/>
      <c r="AK50" s="47"/>
      <c r="AL50" s="47"/>
      <c r="AM50" s="47"/>
      <c r="AN50" s="47"/>
      <c r="AO50" s="47"/>
    </row>
    <row r="51" spans="1:41" ht="11.25">
      <c r="A51" s="21">
        <f>A44+7</f>
        <v>21</v>
      </c>
      <c r="B51" s="2"/>
      <c r="C51" s="12" t="str">
        <f>+$F$1</f>
        <v>EMA</v>
      </c>
      <c r="D51" s="27">
        <f>D48+1</f>
        <v>116</v>
      </c>
      <c r="E51" s="59">
        <f>+F51</f>
        <v>40514</v>
      </c>
      <c r="F51" s="57">
        <f>+$A$51+$K$1+$B$25</f>
        <v>40514</v>
      </c>
      <c r="G51" s="12" t="s">
        <v>7</v>
      </c>
      <c r="H51" s="55">
        <f>+$H$25</f>
        <v>21</v>
      </c>
      <c r="I51" s="1" t="str">
        <f>+$I$25</f>
        <v>PVL</v>
      </c>
      <c r="J51" s="14" t="s">
        <v>8</v>
      </c>
      <c r="K51" s="13" t="str">
        <f>+$I$23</f>
        <v>FEROS</v>
      </c>
      <c r="N51" s="61">
        <v>0</v>
      </c>
      <c r="O51" s="62">
        <v>3</v>
      </c>
      <c r="P51" s="67">
        <v>14</v>
      </c>
      <c r="Q51" s="68">
        <v>25</v>
      </c>
      <c r="R51" s="67">
        <v>18</v>
      </c>
      <c r="S51" s="68">
        <v>25</v>
      </c>
      <c r="T51" s="67">
        <v>19</v>
      </c>
      <c r="U51" s="68">
        <v>25</v>
      </c>
      <c r="V51" s="67"/>
      <c r="W51" s="68"/>
      <c r="X51" s="67"/>
      <c r="Y51" s="68"/>
      <c r="AB51" s="47" t="str">
        <f>+$AB$25</f>
        <v>i</v>
      </c>
      <c r="AC51" s="47"/>
      <c r="AD51" s="47">
        <f t="shared" si="1"/>
        <v>0</v>
      </c>
      <c r="AE51" s="47">
        <f t="shared" si="2"/>
        <v>3</v>
      </c>
      <c r="AF51" s="47">
        <f t="shared" si="3"/>
        <v>1</v>
      </c>
      <c r="AG51" s="47"/>
      <c r="AH51" s="47">
        <f t="shared" si="4"/>
        <v>0</v>
      </c>
      <c r="AI51" s="47">
        <f t="shared" si="4"/>
        <v>1</v>
      </c>
      <c r="AJ51" s="47"/>
      <c r="AK51" s="47"/>
      <c r="AL51" s="47"/>
      <c r="AM51" s="47"/>
      <c r="AN51" s="47"/>
      <c r="AO51" s="47"/>
    </row>
    <row r="52" spans="1:41" ht="11.25">
      <c r="A52" s="24"/>
      <c r="B52" s="2"/>
      <c r="C52" s="12" t="str">
        <f>+$F$1</f>
        <v>EMA</v>
      </c>
      <c r="D52" s="27">
        <f>D51+1</f>
        <v>117</v>
      </c>
      <c r="E52" s="59">
        <f>+F52</f>
        <v>40512</v>
      </c>
      <c r="F52" s="57">
        <f>+$A$51+$K$1+$B$26</f>
        <v>40512</v>
      </c>
      <c r="G52" s="12" t="s">
        <v>7</v>
      </c>
      <c r="H52" s="55">
        <f>+$H$26</f>
        <v>21.3</v>
      </c>
      <c r="I52" s="1" t="str">
        <f>+$I$26</f>
        <v>U.S. SAN SECONDO</v>
      </c>
      <c r="J52" s="14" t="s">
        <v>8</v>
      </c>
      <c r="K52" s="13" t="str">
        <f>+$I$22</f>
        <v>CASELETTE "A"</v>
      </c>
      <c r="M52" s="114">
        <v>40617</v>
      </c>
      <c r="N52" s="63">
        <v>3</v>
      </c>
      <c r="O52" s="64">
        <v>0</v>
      </c>
      <c r="P52" s="69">
        <v>25</v>
      </c>
      <c r="Q52" s="70">
        <v>14</v>
      </c>
      <c r="R52" s="69">
        <v>26</v>
      </c>
      <c r="S52" s="70">
        <v>24</v>
      </c>
      <c r="T52" s="69">
        <v>25</v>
      </c>
      <c r="U52" s="70">
        <v>13</v>
      </c>
      <c r="V52" s="69"/>
      <c r="W52" s="70"/>
      <c r="X52" s="69"/>
      <c r="Y52" s="70"/>
      <c r="AB52" s="47" t="str">
        <f>+$AB$26</f>
        <v>l</v>
      </c>
      <c r="AC52" s="47"/>
      <c r="AD52" s="47">
        <f t="shared" si="1"/>
        <v>3</v>
      </c>
      <c r="AE52" s="47">
        <f t="shared" si="2"/>
        <v>0</v>
      </c>
      <c r="AF52" s="47">
        <f t="shared" si="3"/>
        <v>1</v>
      </c>
      <c r="AG52" s="47"/>
      <c r="AH52" s="47">
        <f t="shared" si="4"/>
        <v>1</v>
      </c>
      <c r="AI52" s="47">
        <f t="shared" si="4"/>
        <v>0</v>
      </c>
      <c r="AJ52" s="47"/>
      <c r="AK52" s="47"/>
      <c r="AL52" s="47"/>
      <c r="AM52" s="47"/>
      <c r="AN52" s="47"/>
      <c r="AO52" s="47"/>
    </row>
    <row r="53" spans="1:41" ht="11.25">
      <c r="A53" s="24"/>
      <c r="B53" s="2"/>
      <c r="C53" s="12" t="str">
        <f>+$F$1</f>
        <v>EMA</v>
      </c>
      <c r="D53" s="27">
        <f>D52+1</f>
        <v>118</v>
      </c>
      <c r="E53" s="59">
        <f>+F53</f>
        <v>40513</v>
      </c>
      <c r="F53" s="57">
        <f>+$A$51+$K$1+$B$27</f>
        <v>40513</v>
      </c>
      <c r="G53" s="12" t="s">
        <v>7</v>
      </c>
      <c r="H53" s="55">
        <f>+$H$27</f>
        <v>21</v>
      </c>
      <c r="I53" s="1" t="str">
        <f>+$I$27</f>
        <v>GS GATTONERO</v>
      </c>
      <c r="J53" s="14" t="s">
        <v>8</v>
      </c>
      <c r="K53" s="13" t="str">
        <f>+$I$21</f>
        <v>CRAL SAN PAOLO</v>
      </c>
      <c r="N53" s="63">
        <v>3</v>
      </c>
      <c r="O53" s="64">
        <v>0</v>
      </c>
      <c r="P53" s="69">
        <v>25</v>
      </c>
      <c r="Q53" s="70">
        <v>13</v>
      </c>
      <c r="R53" s="69">
        <v>25</v>
      </c>
      <c r="S53" s="70">
        <v>12</v>
      </c>
      <c r="T53" s="69">
        <v>25</v>
      </c>
      <c r="U53" s="70">
        <v>23</v>
      </c>
      <c r="V53" s="69"/>
      <c r="W53" s="70"/>
      <c r="X53" s="69"/>
      <c r="Y53" s="70"/>
      <c r="AB53" s="47" t="str">
        <f>+$AB$27</f>
        <v>m</v>
      </c>
      <c r="AC53" s="47"/>
      <c r="AD53" s="47">
        <f t="shared" si="1"/>
        <v>3</v>
      </c>
      <c r="AE53" s="47">
        <f t="shared" si="2"/>
        <v>0</v>
      </c>
      <c r="AF53" s="47">
        <f t="shared" si="3"/>
        <v>1</v>
      </c>
      <c r="AG53" s="47"/>
      <c r="AH53" s="47">
        <f t="shared" si="4"/>
        <v>1</v>
      </c>
      <c r="AI53" s="47">
        <f t="shared" si="4"/>
        <v>0</v>
      </c>
      <c r="AJ53" s="47"/>
      <c r="AK53" s="47"/>
      <c r="AL53" s="47"/>
      <c r="AM53" s="47"/>
      <c r="AN53" s="47"/>
      <c r="AO53" s="47"/>
    </row>
    <row r="54" spans="1:41" ht="11.25">
      <c r="A54" s="24"/>
      <c r="B54" s="2"/>
      <c r="C54" s="12" t="str">
        <f>+$F$1</f>
        <v>EMA</v>
      </c>
      <c r="D54" s="27">
        <f>D53+1</f>
        <v>119</v>
      </c>
      <c r="E54" s="59">
        <f>+F54</f>
        <v>40513</v>
      </c>
      <c r="F54" s="57">
        <f>+$A$51+$K$1+$B$17</f>
        <v>40513</v>
      </c>
      <c r="G54" s="12" t="s">
        <v>7</v>
      </c>
      <c r="H54" s="55">
        <f>+$H$17</f>
        <v>20.3</v>
      </c>
      <c r="I54" s="1" t="str">
        <f>+$I$17</f>
        <v>ARCA VOLLEY</v>
      </c>
      <c r="J54" s="14" t="s">
        <v>8</v>
      </c>
      <c r="K54" s="13" t="str">
        <f>+$I$20</f>
        <v>UNIVOLLEY</v>
      </c>
      <c r="N54" s="63">
        <v>3</v>
      </c>
      <c r="O54" s="64">
        <v>1</v>
      </c>
      <c r="P54" s="69">
        <v>25</v>
      </c>
      <c r="Q54" s="70">
        <v>19</v>
      </c>
      <c r="R54" s="69">
        <v>26</v>
      </c>
      <c r="S54" s="70">
        <v>28</v>
      </c>
      <c r="T54" s="69">
        <v>25</v>
      </c>
      <c r="U54" s="70">
        <v>20</v>
      </c>
      <c r="V54" s="69">
        <v>25</v>
      </c>
      <c r="W54" s="70">
        <v>17</v>
      </c>
      <c r="X54" s="69"/>
      <c r="Y54" s="70"/>
      <c r="AB54" s="47" t="str">
        <f>+$AB$17</f>
        <v>a</v>
      </c>
      <c r="AC54" s="47"/>
      <c r="AD54" s="47">
        <f t="shared" si="1"/>
        <v>3</v>
      </c>
      <c r="AE54" s="47">
        <f t="shared" si="2"/>
        <v>0</v>
      </c>
      <c r="AF54" s="47">
        <f t="shared" si="3"/>
        <v>1</v>
      </c>
      <c r="AG54" s="47"/>
      <c r="AH54" s="47">
        <f t="shared" si="4"/>
        <v>1</v>
      </c>
      <c r="AI54" s="47">
        <f t="shared" si="4"/>
        <v>0</v>
      </c>
      <c r="AJ54" s="47"/>
      <c r="AK54" s="47"/>
      <c r="AL54" s="47"/>
      <c r="AM54" s="47"/>
      <c r="AN54" s="47"/>
      <c r="AO54" s="47"/>
    </row>
    <row r="55" spans="1:41" ht="12" thickBot="1">
      <c r="A55" s="24"/>
      <c r="B55" s="2"/>
      <c r="C55" s="12" t="str">
        <f>+$F$1</f>
        <v>EMA</v>
      </c>
      <c r="D55" s="27">
        <f>D54+1</f>
        <v>120</v>
      </c>
      <c r="E55" s="59">
        <f>+F55</f>
        <v>40514</v>
      </c>
      <c r="F55" s="57">
        <f>+$A$51+$K$1+$B$18</f>
        <v>40514</v>
      </c>
      <c r="G55" s="12" t="s">
        <v>7</v>
      </c>
      <c r="H55" s="55">
        <f>+$H$18</f>
        <v>21</v>
      </c>
      <c r="I55" s="1" t="str">
        <f>+$I$18</f>
        <v>SALUS</v>
      </c>
      <c r="J55" s="14" t="s">
        <v>8</v>
      </c>
      <c r="K55" s="13" t="str">
        <f>+$I$19</f>
        <v>TIME SPORT</v>
      </c>
      <c r="N55" s="65">
        <v>3</v>
      </c>
      <c r="O55" s="66">
        <v>0</v>
      </c>
      <c r="P55" s="71">
        <v>25</v>
      </c>
      <c r="Q55" s="72">
        <v>20</v>
      </c>
      <c r="R55" s="71">
        <v>26</v>
      </c>
      <c r="S55" s="72">
        <v>24</v>
      </c>
      <c r="T55" s="71">
        <v>25</v>
      </c>
      <c r="U55" s="72">
        <v>20</v>
      </c>
      <c r="V55" s="71"/>
      <c r="W55" s="72"/>
      <c r="X55" s="71"/>
      <c r="Y55" s="72"/>
      <c r="AB55" s="47" t="str">
        <f>+$AB$18</f>
        <v>b</v>
      </c>
      <c r="AC55" s="47"/>
      <c r="AD55" s="47">
        <f t="shared" si="1"/>
        <v>3</v>
      </c>
      <c r="AE55" s="47">
        <f t="shared" si="2"/>
        <v>0</v>
      </c>
      <c r="AF55" s="47">
        <f t="shared" si="3"/>
        <v>1</v>
      </c>
      <c r="AG55" s="47"/>
      <c r="AH55" s="47">
        <f t="shared" si="4"/>
        <v>1</v>
      </c>
      <c r="AI55" s="47">
        <f t="shared" si="4"/>
        <v>0</v>
      </c>
      <c r="AJ55" s="47"/>
      <c r="AK55" s="47"/>
      <c r="AL55" s="47"/>
      <c r="AM55" s="47"/>
      <c r="AN55" s="47"/>
      <c r="AO55" s="47"/>
    </row>
    <row r="56" spans="1:41" ht="12" thickBot="1">
      <c r="A56" s="25"/>
      <c r="B56" s="2"/>
      <c r="C56" s="12"/>
      <c r="D56" s="27"/>
      <c r="E56" s="17"/>
      <c r="F56" s="57"/>
      <c r="H56" s="55"/>
      <c r="I56" s="13" t="str">
        <f>+$I$24</f>
        <v>GASP</v>
      </c>
      <c r="J56" s="14" t="s">
        <v>8</v>
      </c>
      <c r="K56" s="13" t="str">
        <f>+AB1</f>
        <v>Riposa</v>
      </c>
      <c r="N56" s="36"/>
      <c r="O56" s="36"/>
      <c r="AB56" s="53" t="str">
        <f>+$AB$24</f>
        <v>h</v>
      </c>
      <c r="AC56" s="47"/>
      <c r="AD56" s="47">
        <f t="shared" si="1"/>
        <v>0</v>
      </c>
      <c r="AE56" s="47">
        <f t="shared" si="2"/>
        <v>0</v>
      </c>
      <c r="AF56" s="47">
        <f t="shared" si="3"/>
        <v>0</v>
      </c>
      <c r="AG56" s="47"/>
      <c r="AH56" s="47">
        <f t="shared" si="4"/>
        <v>0</v>
      </c>
      <c r="AI56" s="47">
        <f t="shared" si="4"/>
        <v>0</v>
      </c>
      <c r="AJ56" s="47"/>
      <c r="AK56" s="47"/>
      <c r="AL56" s="47"/>
      <c r="AM56" s="47"/>
      <c r="AN56" s="47"/>
      <c r="AO56" s="47"/>
    </row>
    <row r="57" spans="1:41" ht="12" thickBot="1">
      <c r="A57" s="2"/>
      <c r="B57" s="2"/>
      <c r="F57" s="57"/>
      <c r="G57" s="12" t="s">
        <v>13</v>
      </c>
      <c r="H57" s="55"/>
      <c r="J57" s="14"/>
      <c r="N57" s="119" t="s">
        <v>56</v>
      </c>
      <c r="O57" s="120"/>
      <c r="P57" s="119" t="s">
        <v>57</v>
      </c>
      <c r="Q57" s="120"/>
      <c r="R57" s="119" t="s">
        <v>58</v>
      </c>
      <c r="S57" s="120"/>
      <c r="T57" s="119" t="s">
        <v>115</v>
      </c>
      <c r="U57" s="120"/>
      <c r="V57" s="119" t="s">
        <v>59</v>
      </c>
      <c r="W57" s="120"/>
      <c r="X57" s="119" t="s">
        <v>60</v>
      </c>
      <c r="Y57" s="120"/>
      <c r="AB57" s="47"/>
      <c r="AC57" s="47"/>
      <c r="AD57" s="47">
        <f t="shared" si="1"/>
        <v>0</v>
      </c>
      <c r="AE57" s="47">
        <f t="shared" si="2"/>
        <v>0</v>
      </c>
      <c r="AF57" s="47" t="e">
        <f t="shared" si="3"/>
        <v>#VALUE!</v>
      </c>
      <c r="AG57" s="47"/>
      <c r="AH57" s="47">
        <f t="shared" si="4"/>
        <v>0</v>
      </c>
      <c r="AI57" s="47">
        <f t="shared" si="4"/>
        <v>0</v>
      </c>
      <c r="AJ57" s="47"/>
      <c r="AK57" s="47"/>
      <c r="AL57" s="47"/>
      <c r="AM57" s="47"/>
      <c r="AN57" s="47"/>
      <c r="AO57" s="47"/>
    </row>
    <row r="58" spans="1:41" ht="11.25">
      <c r="A58" s="21">
        <f>A51+7</f>
        <v>28</v>
      </c>
      <c r="B58" s="2"/>
      <c r="C58" s="12" t="str">
        <f>+$F$1</f>
        <v>EMA</v>
      </c>
      <c r="D58" s="27">
        <f>D55+1</f>
        <v>121</v>
      </c>
      <c r="E58" s="59">
        <f>+F58</f>
        <v>40520</v>
      </c>
      <c r="F58" s="57">
        <f>+$A$58+$K$1+$B$20</f>
        <v>40520</v>
      </c>
      <c r="G58" s="12" t="s">
        <v>7</v>
      </c>
      <c r="H58" s="55">
        <f>+$H$20</f>
        <v>21</v>
      </c>
      <c r="I58" s="1" t="str">
        <f>+$I$20</f>
        <v>UNIVOLLEY</v>
      </c>
      <c r="J58" s="14" t="s">
        <v>8</v>
      </c>
      <c r="K58" s="13" t="str">
        <f>+$I$18</f>
        <v>SALUS</v>
      </c>
      <c r="M58" s="11" t="s">
        <v>110</v>
      </c>
      <c r="N58" s="61">
        <v>0</v>
      </c>
      <c r="O58" s="62">
        <v>3</v>
      </c>
      <c r="P58" s="67">
        <v>23</v>
      </c>
      <c r="Q58" s="68">
        <v>25</v>
      </c>
      <c r="R58" s="67">
        <v>17</v>
      </c>
      <c r="S58" s="68">
        <v>25</v>
      </c>
      <c r="T58" s="67">
        <v>9</v>
      </c>
      <c r="U58" s="68">
        <v>25</v>
      </c>
      <c r="V58" s="67"/>
      <c r="W58" s="68"/>
      <c r="X58" s="67"/>
      <c r="Y58" s="68"/>
      <c r="AB58" s="47" t="str">
        <f>+$AB$20</f>
        <v>d</v>
      </c>
      <c r="AC58" s="47"/>
      <c r="AD58" s="47">
        <f t="shared" si="1"/>
        <v>0</v>
      </c>
      <c r="AE58" s="47">
        <f t="shared" si="2"/>
        <v>3</v>
      </c>
      <c r="AF58" s="47">
        <f t="shared" si="3"/>
        <v>1</v>
      </c>
      <c r="AG58" s="47"/>
      <c r="AH58" s="47">
        <f t="shared" si="4"/>
        <v>0</v>
      </c>
      <c r="AI58" s="47">
        <f t="shared" si="4"/>
        <v>1</v>
      </c>
      <c r="AJ58" s="47"/>
      <c r="AK58" s="47"/>
      <c r="AL58" s="47"/>
      <c r="AM58" s="47"/>
      <c r="AN58" s="47"/>
      <c r="AO58" s="47"/>
    </row>
    <row r="59" spans="1:41" ht="11.25">
      <c r="A59" s="24"/>
      <c r="B59" s="2"/>
      <c r="C59" s="12" t="str">
        <f>+$F$1</f>
        <v>EMA</v>
      </c>
      <c r="D59" s="27">
        <f>D58+1</f>
        <v>122</v>
      </c>
      <c r="E59" s="59">
        <f>+F59</f>
        <v>40519</v>
      </c>
      <c r="F59" s="57">
        <f>+$A$58+$K$1+$B$21</f>
        <v>40519</v>
      </c>
      <c r="G59" s="12" t="s">
        <v>7</v>
      </c>
      <c r="H59" s="55">
        <f>+$H$21</f>
        <v>20.45</v>
      </c>
      <c r="I59" s="1" t="str">
        <f>+$I$21</f>
        <v>CRAL SAN PAOLO</v>
      </c>
      <c r="J59" s="14" t="s">
        <v>8</v>
      </c>
      <c r="K59" s="13" t="str">
        <f>+$I$17</f>
        <v>ARCA VOLLEY</v>
      </c>
      <c r="N59" s="63">
        <v>1</v>
      </c>
      <c r="O59" s="64">
        <v>3</v>
      </c>
      <c r="P59" s="69">
        <v>27</v>
      </c>
      <c r="Q59" s="70">
        <v>25</v>
      </c>
      <c r="R59" s="69">
        <v>22</v>
      </c>
      <c r="S59" s="70">
        <v>25</v>
      </c>
      <c r="T59" s="69">
        <v>15</v>
      </c>
      <c r="U59" s="70">
        <v>25</v>
      </c>
      <c r="V59" s="69">
        <v>17</v>
      </c>
      <c r="W59" s="70">
        <v>25</v>
      </c>
      <c r="X59" s="69"/>
      <c r="Y59" s="70"/>
      <c r="AB59" s="47" t="str">
        <f>+$AB$21</f>
        <v>e</v>
      </c>
      <c r="AC59" s="47"/>
      <c r="AD59" s="47">
        <f t="shared" si="1"/>
        <v>0</v>
      </c>
      <c r="AE59" s="47">
        <f t="shared" si="2"/>
        <v>3</v>
      </c>
      <c r="AF59" s="47">
        <f t="shared" si="3"/>
        <v>1</v>
      </c>
      <c r="AG59" s="47"/>
      <c r="AH59" s="47">
        <f t="shared" si="4"/>
        <v>0</v>
      </c>
      <c r="AI59" s="47">
        <f t="shared" si="4"/>
        <v>1</v>
      </c>
      <c r="AJ59" s="47"/>
      <c r="AK59" s="47"/>
      <c r="AL59" s="47"/>
      <c r="AM59" s="47"/>
      <c r="AN59" s="47"/>
      <c r="AO59" s="47"/>
    </row>
    <row r="60" spans="1:41" ht="11.25">
      <c r="A60" s="24"/>
      <c r="B60" s="2"/>
      <c r="C60" s="12" t="str">
        <f>+$F$1</f>
        <v>EMA</v>
      </c>
      <c r="D60" s="27">
        <f>D59+1</f>
        <v>123</v>
      </c>
      <c r="E60" s="59">
        <f>+F60</f>
        <v>40521</v>
      </c>
      <c r="F60" s="57">
        <f>+$A$58+$K$1+$B$22</f>
        <v>40521</v>
      </c>
      <c r="G60" s="12" t="s">
        <v>7</v>
      </c>
      <c r="H60" s="55">
        <f>+$H$22</f>
        <v>21.15</v>
      </c>
      <c r="I60" s="1" t="str">
        <f>+$I$22</f>
        <v>CASELETTE "A"</v>
      </c>
      <c r="J60" s="14" t="s">
        <v>8</v>
      </c>
      <c r="K60" s="13" t="str">
        <f>+$I$27</f>
        <v>GS GATTONERO</v>
      </c>
      <c r="N60" s="63">
        <v>2</v>
      </c>
      <c r="O60" s="64">
        <v>3</v>
      </c>
      <c r="P60" s="69">
        <v>25</v>
      </c>
      <c r="Q60" s="70">
        <v>23</v>
      </c>
      <c r="R60" s="69">
        <v>25</v>
      </c>
      <c r="S60" s="70">
        <v>22</v>
      </c>
      <c r="T60" s="69">
        <v>14</v>
      </c>
      <c r="U60" s="70">
        <v>25</v>
      </c>
      <c r="V60" s="69">
        <v>18</v>
      </c>
      <c r="W60" s="70">
        <v>25</v>
      </c>
      <c r="X60" s="69">
        <v>13</v>
      </c>
      <c r="Y60" s="70">
        <v>25</v>
      </c>
      <c r="AB60" s="47" t="str">
        <f>+$AB$22</f>
        <v>f</v>
      </c>
      <c r="AC60" s="47"/>
      <c r="AD60" s="47">
        <f t="shared" si="1"/>
        <v>1</v>
      </c>
      <c r="AE60" s="47">
        <f t="shared" si="2"/>
        <v>2</v>
      </c>
      <c r="AF60" s="47">
        <f t="shared" si="3"/>
        <v>1</v>
      </c>
      <c r="AG60" s="47"/>
      <c r="AH60" s="47">
        <f t="shared" si="4"/>
        <v>0</v>
      </c>
      <c r="AI60" s="47">
        <f t="shared" si="4"/>
        <v>1</v>
      </c>
      <c r="AJ60" s="47"/>
      <c r="AK60" s="47"/>
      <c r="AL60" s="47"/>
      <c r="AM60" s="47"/>
      <c r="AN60" s="47"/>
      <c r="AO60" s="47"/>
    </row>
    <row r="61" spans="1:41" ht="11.25">
      <c r="A61" s="24"/>
      <c r="B61" s="2"/>
      <c r="C61" s="12" t="str">
        <f>+$F$1</f>
        <v>EMA</v>
      </c>
      <c r="D61" s="27">
        <f>D60+1</f>
        <v>124</v>
      </c>
      <c r="E61" s="59">
        <f>+F61</f>
        <v>40518</v>
      </c>
      <c r="F61" s="57">
        <f>+$A$58+$K$1+$B$23</f>
        <v>40518</v>
      </c>
      <c r="G61" s="12" t="s">
        <v>7</v>
      </c>
      <c r="H61" s="55">
        <f>+$H$23</f>
        <v>21</v>
      </c>
      <c r="I61" s="1" t="str">
        <f>+$I$23</f>
        <v>FEROS</v>
      </c>
      <c r="J61" s="14" t="s">
        <v>8</v>
      </c>
      <c r="K61" s="13" t="str">
        <f>+$I$26</f>
        <v>U.S. SAN SECONDO</v>
      </c>
      <c r="M61" s="11" t="s">
        <v>123</v>
      </c>
      <c r="N61" s="63">
        <v>3</v>
      </c>
      <c r="O61" s="64">
        <v>2</v>
      </c>
      <c r="P61" s="69">
        <v>25</v>
      </c>
      <c r="Q61" s="70">
        <v>18</v>
      </c>
      <c r="R61" s="69">
        <v>22</v>
      </c>
      <c r="S61" s="70">
        <v>25</v>
      </c>
      <c r="T61" s="69">
        <v>25</v>
      </c>
      <c r="U61" s="70">
        <v>23</v>
      </c>
      <c r="V61" s="69">
        <v>23</v>
      </c>
      <c r="W61" s="70">
        <v>25</v>
      </c>
      <c r="X61" s="69">
        <v>15</v>
      </c>
      <c r="Y61" s="70">
        <v>11</v>
      </c>
      <c r="AB61" s="47" t="str">
        <f>+$AB$23</f>
        <v>g</v>
      </c>
      <c r="AC61" s="47"/>
      <c r="AD61" s="47">
        <f t="shared" si="1"/>
        <v>2</v>
      </c>
      <c r="AE61" s="47">
        <f t="shared" si="2"/>
        <v>1</v>
      </c>
      <c r="AF61" s="47">
        <f t="shared" si="3"/>
        <v>1</v>
      </c>
      <c r="AG61" s="47"/>
      <c r="AH61" s="47">
        <f t="shared" si="4"/>
        <v>1</v>
      </c>
      <c r="AI61" s="47">
        <f t="shared" si="4"/>
        <v>0</v>
      </c>
      <c r="AJ61" s="47"/>
      <c r="AK61" s="47"/>
      <c r="AL61" s="47"/>
      <c r="AM61" s="47"/>
      <c r="AN61" s="47"/>
      <c r="AO61" s="47"/>
    </row>
    <row r="62" spans="1:41" ht="12" thickBot="1">
      <c r="A62" s="24"/>
      <c r="B62" s="2"/>
      <c r="C62" s="12" t="str">
        <f>+$F$1</f>
        <v>EMA</v>
      </c>
      <c r="D62" s="27">
        <f>D61+1</f>
        <v>125</v>
      </c>
      <c r="E62" s="59">
        <f>+F62</f>
        <v>40521</v>
      </c>
      <c r="F62" s="57">
        <f>+$A$58+$K$1+$B$24</f>
        <v>40521</v>
      </c>
      <c r="G62" s="12" t="s">
        <v>7</v>
      </c>
      <c r="H62" s="55">
        <f>+$H$24</f>
        <v>20.45</v>
      </c>
      <c r="I62" s="1" t="str">
        <f>+$I$24</f>
        <v>GASP</v>
      </c>
      <c r="J62" s="14" t="s">
        <v>8</v>
      </c>
      <c r="K62" s="13" t="str">
        <f>+$I$25</f>
        <v>PVL</v>
      </c>
      <c r="N62" s="65">
        <v>3</v>
      </c>
      <c r="O62" s="66">
        <v>1</v>
      </c>
      <c r="P62" s="71">
        <v>22</v>
      </c>
      <c r="Q62" s="72">
        <v>25</v>
      </c>
      <c r="R62" s="71">
        <v>25</v>
      </c>
      <c r="S62" s="72">
        <v>10</v>
      </c>
      <c r="T62" s="71">
        <v>25</v>
      </c>
      <c r="U62" s="72">
        <v>19</v>
      </c>
      <c r="V62" s="71">
        <v>25</v>
      </c>
      <c r="W62" s="72">
        <v>19</v>
      </c>
      <c r="X62" s="71"/>
      <c r="Y62" s="72"/>
      <c r="AB62" s="47" t="str">
        <f>+$AB$24</f>
        <v>h</v>
      </c>
      <c r="AC62" s="47"/>
      <c r="AD62" s="47">
        <f t="shared" si="1"/>
        <v>3</v>
      </c>
      <c r="AE62" s="47">
        <f t="shared" si="2"/>
        <v>0</v>
      </c>
      <c r="AF62" s="47">
        <f t="shared" si="3"/>
        <v>1</v>
      </c>
      <c r="AG62" s="47"/>
      <c r="AH62" s="47">
        <f t="shared" si="4"/>
        <v>1</v>
      </c>
      <c r="AI62" s="47">
        <f t="shared" si="4"/>
        <v>0</v>
      </c>
      <c r="AJ62" s="47"/>
      <c r="AK62" s="47"/>
      <c r="AL62" s="47"/>
      <c r="AM62" s="47"/>
      <c r="AN62" s="47"/>
      <c r="AO62" s="47"/>
    </row>
    <row r="63" spans="1:41" ht="12" thickBot="1">
      <c r="A63" s="25"/>
      <c r="B63" s="2"/>
      <c r="C63" s="12"/>
      <c r="D63" s="27"/>
      <c r="E63" s="17"/>
      <c r="F63" s="57"/>
      <c r="H63" s="55"/>
      <c r="I63" s="1" t="str">
        <f>+$I$19</f>
        <v>TIME SPORT</v>
      </c>
      <c r="J63" s="14" t="s">
        <v>8</v>
      </c>
      <c r="K63" s="13" t="str">
        <f>+AB1</f>
        <v>Riposa</v>
      </c>
      <c r="N63" s="36"/>
      <c r="O63" s="36"/>
      <c r="AB63" s="47" t="str">
        <f>+$AB$19</f>
        <v>c</v>
      </c>
      <c r="AC63" s="47"/>
      <c r="AD63" s="47">
        <f t="shared" si="1"/>
        <v>0</v>
      </c>
      <c r="AE63" s="47">
        <f t="shared" si="2"/>
        <v>0</v>
      </c>
      <c r="AF63" s="47">
        <f t="shared" si="3"/>
        <v>0</v>
      </c>
      <c r="AG63" s="47"/>
      <c r="AH63" s="47">
        <f t="shared" si="4"/>
        <v>0</v>
      </c>
      <c r="AI63" s="47">
        <f t="shared" si="4"/>
        <v>0</v>
      </c>
      <c r="AJ63" s="47"/>
      <c r="AK63" s="47"/>
      <c r="AL63" s="47"/>
      <c r="AM63" s="47"/>
      <c r="AN63" s="47"/>
      <c r="AO63" s="47"/>
    </row>
    <row r="64" spans="1:41" ht="12" thickBot="1">
      <c r="A64" s="2"/>
      <c r="B64" s="2"/>
      <c r="F64" s="57"/>
      <c r="G64" s="12" t="s">
        <v>14</v>
      </c>
      <c r="H64" s="55"/>
      <c r="J64" s="14"/>
      <c r="N64" s="119" t="s">
        <v>56</v>
      </c>
      <c r="O64" s="120"/>
      <c r="P64" s="119" t="s">
        <v>57</v>
      </c>
      <c r="Q64" s="120"/>
      <c r="R64" s="119" t="s">
        <v>58</v>
      </c>
      <c r="S64" s="120"/>
      <c r="T64" s="119" t="s">
        <v>115</v>
      </c>
      <c r="U64" s="120"/>
      <c r="V64" s="119" t="s">
        <v>59</v>
      </c>
      <c r="W64" s="120"/>
      <c r="X64" s="119" t="s">
        <v>60</v>
      </c>
      <c r="Y64" s="120"/>
      <c r="AB64" s="47"/>
      <c r="AC64" s="47"/>
      <c r="AD64" s="47">
        <f t="shared" si="1"/>
        <v>0</v>
      </c>
      <c r="AE64" s="47">
        <f t="shared" si="2"/>
        <v>0</v>
      </c>
      <c r="AF64" s="47" t="e">
        <f t="shared" si="3"/>
        <v>#VALUE!</v>
      </c>
      <c r="AG64" s="47"/>
      <c r="AH64" s="47">
        <f t="shared" si="4"/>
        <v>0</v>
      </c>
      <c r="AI64" s="47">
        <f t="shared" si="4"/>
        <v>0</v>
      </c>
      <c r="AJ64" s="47"/>
      <c r="AK64" s="47"/>
      <c r="AL64" s="47"/>
      <c r="AM64" s="47"/>
      <c r="AN64" s="47"/>
      <c r="AO64" s="47"/>
    </row>
    <row r="65" spans="1:41" ht="11.25">
      <c r="A65" s="21">
        <f>A58+7</f>
        <v>35</v>
      </c>
      <c r="B65" s="2"/>
      <c r="C65" s="12" t="str">
        <f>+$F$1</f>
        <v>EMA</v>
      </c>
      <c r="D65" s="27">
        <f>D62+1</f>
        <v>126</v>
      </c>
      <c r="E65" s="59">
        <f>+F65</f>
        <v>40526</v>
      </c>
      <c r="F65" s="57">
        <f>+$A$65+$K$1+$B$26</f>
        <v>40526</v>
      </c>
      <c r="G65" s="12" t="s">
        <v>7</v>
      </c>
      <c r="H65" s="55">
        <f>+$H$26</f>
        <v>21.3</v>
      </c>
      <c r="I65" s="1" t="str">
        <f>+$I$26</f>
        <v>U.S. SAN SECONDO</v>
      </c>
      <c r="J65" s="14" t="s">
        <v>8</v>
      </c>
      <c r="K65" s="13" t="str">
        <f>+$I$24</f>
        <v>GASP</v>
      </c>
      <c r="N65" s="61">
        <v>3</v>
      </c>
      <c r="O65" s="62">
        <v>1</v>
      </c>
      <c r="P65" s="67">
        <v>25</v>
      </c>
      <c r="Q65" s="68">
        <v>21</v>
      </c>
      <c r="R65" s="67">
        <v>25</v>
      </c>
      <c r="S65" s="68">
        <v>11</v>
      </c>
      <c r="T65" s="67">
        <v>23</v>
      </c>
      <c r="U65" s="68">
        <v>25</v>
      </c>
      <c r="V65" s="67">
        <v>25</v>
      </c>
      <c r="W65" s="68">
        <v>16</v>
      </c>
      <c r="X65" s="67"/>
      <c r="Y65" s="68"/>
      <c r="AB65" s="47" t="str">
        <f>+$AB$26</f>
        <v>l</v>
      </c>
      <c r="AC65" s="47"/>
      <c r="AD65" s="47">
        <f t="shared" si="1"/>
        <v>3</v>
      </c>
      <c r="AE65" s="47">
        <f t="shared" si="2"/>
        <v>0</v>
      </c>
      <c r="AF65" s="47">
        <f t="shared" si="3"/>
        <v>1</v>
      </c>
      <c r="AG65" s="47"/>
      <c r="AH65" s="47">
        <f t="shared" si="4"/>
        <v>1</v>
      </c>
      <c r="AI65" s="47">
        <f t="shared" si="4"/>
        <v>0</v>
      </c>
      <c r="AJ65" s="47"/>
      <c r="AK65" s="47"/>
      <c r="AL65" s="47"/>
      <c r="AM65" s="47"/>
      <c r="AN65" s="47"/>
      <c r="AO65" s="47"/>
    </row>
    <row r="66" spans="1:41" ht="11.25">
      <c r="A66" s="24"/>
      <c r="B66" s="2"/>
      <c r="C66" s="12" t="str">
        <f>+$F$1</f>
        <v>EMA</v>
      </c>
      <c r="D66" s="27">
        <f>D65+1</f>
        <v>127</v>
      </c>
      <c r="E66" s="59">
        <f>+F66</f>
        <v>40527</v>
      </c>
      <c r="F66" s="57">
        <f>+$A$65+$K$1+$B$27</f>
        <v>40527</v>
      </c>
      <c r="G66" s="12" t="s">
        <v>7</v>
      </c>
      <c r="H66" s="55">
        <f>+$H$27</f>
        <v>21</v>
      </c>
      <c r="I66" s="1" t="str">
        <f>+$I$27</f>
        <v>GS GATTONERO</v>
      </c>
      <c r="J66" s="14" t="s">
        <v>8</v>
      </c>
      <c r="K66" s="13" t="str">
        <f>+$I$23</f>
        <v>FEROS</v>
      </c>
      <c r="N66" s="63">
        <v>3</v>
      </c>
      <c r="O66" s="64">
        <v>1</v>
      </c>
      <c r="P66" s="69">
        <v>31</v>
      </c>
      <c r="Q66" s="70">
        <v>33</v>
      </c>
      <c r="R66" s="69">
        <v>25</v>
      </c>
      <c r="S66" s="70">
        <v>13</v>
      </c>
      <c r="T66" s="69">
        <v>25</v>
      </c>
      <c r="U66" s="70">
        <v>13</v>
      </c>
      <c r="V66" s="69">
        <v>25</v>
      </c>
      <c r="W66" s="70">
        <v>21</v>
      </c>
      <c r="X66" s="69"/>
      <c r="Y66" s="70"/>
      <c r="AB66" s="47" t="str">
        <f>+$AB$27</f>
        <v>m</v>
      </c>
      <c r="AC66" s="47"/>
      <c r="AD66" s="47">
        <f t="shared" si="1"/>
        <v>3</v>
      </c>
      <c r="AE66" s="47">
        <f t="shared" si="2"/>
        <v>0</v>
      </c>
      <c r="AF66" s="47">
        <f t="shared" si="3"/>
        <v>1</v>
      </c>
      <c r="AG66" s="47"/>
      <c r="AH66" s="47">
        <f t="shared" si="4"/>
        <v>1</v>
      </c>
      <c r="AI66" s="47">
        <f t="shared" si="4"/>
        <v>0</v>
      </c>
      <c r="AJ66" s="47"/>
      <c r="AK66" s="47"/>
      <c r="AL66" s="47"/>
      <c r="AM66" s="47"/>
      <c r="AN66" s="47"/>
      <c r="AO66" s="47"/>
    </row>
    <row r="67" spans="1:41" ht="11.25">
      <c r="A67" s="24"/>
      <c r="B67" s="2"/>
      <c r="C67" s="12" t="str">
        <f>+$F$1</f>
        <v>EMA</v>
      </c>
      <c r="D67" s="27">
        <f>D66+1</f>
        <v>128</v>
      </c>
      <c r="E67" s="59">
        <f>+F67</f>
        <v>40527</v>
      </c>
      <c r="F67" s="57">
        <f>+$A$65+$K$1+$B$17</f>
        <v>40527</v>
      </c>
      <c r="G67" s="12" t="s">
        <v>7</v>
      </c>
      <c r="H67" s="55">
        <f>+$H$17</f>
        <v>20.3</v>
      </c>
      <c r="I67" s="1" t="str">
        <f>+$I$17</f>
        <v>ARCA VOLLEY</v>
      </c>
      <c r="J67" s="14" t="s">
        <v>8</v>
      </c>
      <c r="K67" s="13" t="str">
        <f>+$I$22</f>
        <v>CASELETTE "A"</v>
      </c>
      <c r="N67" s="63">
        <v>3</v>
      </c>
      <c r="O67" s="64">
        <v>0</v>
      </c>
      <c r="P67" s="69">
        <v>25</v>
      </c>
      <c r="Q67" s="70">
        <v>23</v>
      </c>
      <c r="R67" s="69">
        <v>25</v>
      </c>
      <c r="S67" s="70">
        <v>23</v>
      </c>
      <c r="T67" s="69">
        <v>25</v>
      </c>
      <c r="U67" s="70">
        <v>18</v>
      </c>
      <c r="V67" s="69"/>
      <c r="W67" s="70"/>
      <c r="X67" s="69"/>
      <c r="Y67" s="70"/>
      <c r="AB67" s="47" t="str">
        <f>+$AB$17</f>
        <v>a</v>
      </c>
      <c r="AC67" s="47"/>
      <c r="AD67" s="47">
        <f t="shared" si="1"/>
        <v>3</v>
      </c>
      <c r="AE67" s="47">
        <f t="shared" si="2"/>
        <v>0</v>
      </c>
      <c r="AF67" s="47">
        <f t="shared" si="3"/>
        <v>1</v>
      </c>
      <c r="AG67" s="47"/>
      <c r="AH67" s="47">
        <f t="shared" si="4"/>
        <v>1</v>
      </c>
      <c r="AI67" s="47">
        <f t="shared" si="4"/>
        <v>0</v>
      </c>
      <c r="AJ67" s="47"/>
      <c r="AK67" s="47"/>
      <c r="AL67" s="47"/>
      <c r="AM67" s="47"/>
      <c r="AN67" s="47"/>
      <c r="AO67" s="47"/>
    </row>
    <row r="68" spans="1:41" ht="11.25">
      <c r="A68" s="24"/>
      <c r="B68" s="2"/>
      <c r="C68" s="12" t="str">
        <f>+$F$1</f>
        <v>EMA</v>
      </c>
      <c r="D68" s="27">
        <f>D67+1</f>
        <v>129</v>
      </c>
      <c r="E68" s="59">
        <f>+F68</f>
        <v>40528</v>
      </c>
      <c r="F68" s="57">
        <f>+$A$65+$K$1+$B$18</f>
        <v>40528</v>
      </c>
      <c r="G68" s="12" t="s">
        <v>7</v>
      </c>
      <c r="H68" s="55">
        <f>+$H$18</f>
        <v>21</v>
      </c>
      <c r="I68" s="1" t="str">
        <f>+$I$18</f>
        <v>SALUS</v>
      </c>
      <c r="J68" s="14" t="s">
        <v>8</v>
      </c>
      <c r="K68" s="13" t="str">
        <f>+$I$21</f>
        <v>CRAL SAN PAOLO</v>
      </c>
      <c r="N68" s="63">
        <v>3</v>
      </c>
      <c r="O68" s="64">
        <v>1</v>
      </c>
      <c r="P68" s="69">
        <v>25</v>
      </c>
      <c r="Q68" s="70">
        <v>27</v>
      </c>
      <c r="R68" s="69">
        <v>25</v>
      </c>
      <c r="S68" s="70">
        <v>13</v>
      </c>
      <c r="T68" s="69">
        <v>25</v>
      </c>
      <c r="U68" s="70">
        <v>17</v>
      </c>
      <c r="V68" s="69">
        <v>25</v>
      </c>
      <c r="W68" s="70">
        <v>19</v>
      </c>
      <c r="X68" s="69"/>
      <c r="Y68" s="70"/>
      <c r="AB68" s="47" t="str">
        <f>+$AB$18</f>
        <v>b</v>
      </c>
      <c r="AC68" s="47"/>
      <c r="AD68" s="47">
        <f t="shared" si="1"/>
        <v>3</v>
      </c>
      <c r="AE68" s="47">
        <f t="shared" si="2"/>
        <v>0</v>
      </c>
      <c r="AF68" s="47">
        <f t="shared" si="3"/>
        <v>1</v>
      </c>
      <c r="AG68" s="47"/>
      <c r="AH68" s="47">
        <f t="shared" si="4"/>
        <v>1</v>
      </c>
      <c r="AI68" s="47">
        <f t="shared" si="4"/>
        <v>0</v>
      </c>
      <c r="AJ68" s="47"/>
      <c r="AK68" s="47"/>
      <c r="AL68" s="47"/>
      <c r="AM68" s="47"/>
      <c r="AN68" s="47"/>
      <c r="AO68" s="47"/>
    </row>
    <row r="69" spans="1:41" ht="12" thickBot="1">
      <c r="A69" s="24"/>
      <c r="B69" s="2"/>
      <c r="C69" s="12" t="str">
        <f>+$F$1</f>
        <v>EMA</v>
      </c>
      <c r="D69" s="27">
        <f>D68+1</f>
        <v>130</v>
      </c>
      <c r="E69" s="59">
        <f>+F69</f>
        <v>40528</v>
      </c>
      <c r="F69" s="57">
        <f>+$A$65+$K$1+$B$19</f>
        <v>40528</v>
      </c>
      <c r="G69" s="12" t="s">
        <v>7</v>
      </c>
      <c r="H69" s="55">
        <f>+$H$19</f>
        <v>20.3</v>
      </c>
      <c r="I69" s="1" t="str">
        <f>+$I$19</f>
        <v>TIME SPORT</v>
      </c>
      <c r="J69" s="14" t="s">
        <v>8</v>
      </c>
      <c r="K69" s="13" t="str">
        <f>+$I$20</f>
        <v>UNIVOLLEY</v>
      </c>
      <c r="N69" s="65">
        <v>3</v>
      </c>
      <c r="O69" s="66">
        <v>0</v>
      </c>
      <c r="P69" s="71">
        <v>25</v>
      </c>
      <c r="Q69" s="72">
        <v>21</v>
      </c>
      <c r="R69" s="71">
        <v>25</v>
      </c>
      <c r="S69" s="72">
        <v>22</v>
      </c>
      <c r="T69" s="71">
        <v>25</v>
      </c>
      <c r="U69" s="72">
        <v>14</v>
      </c>
      <c r="V69" s="71"/>
      <c r="W69" s="72"/>
      <c r="X69" s="71"/>
      <c r="Y69" s="72"/>
      <c r="AB69" s="47" t="str">
        <f>+$AB$19</f>
        <v>c</v>
      </c>
      <c r="AC69" s="47"/>
      <c r="AD69" s="47">
        <f t="shared" si="1"/>
        <v>3</v>
      </c>
      <c r="AE69" s="47">
        <f t="shared" si="2"/>
        <v>0</v>
      </c>
      <c r="AF69" s="47">
        <f t="shared" si="3"/>
        <v>1</v>
      </c>
      <c r="AG69" s="47"/>
      <c r="AH69" s="47">
        <f t="shared" si="4"/>
        <v>1</v>
      </c>
      <c r="AI69" s="47">
        <f t="shared" si="4"/>
        <v>0</v>
      </c>
      <c r="AJ69" s="47"/>
      <c r="AK69" s="47"/>
      <c r="AL69" s="47"/>
      <c r="AM69" s="47"/>
      <c r="AN69" s="47"/>
      <c r="AO69" s="47"/>
    </row>
    <row r="70" spans="1:41" ht="12" thickBot="1">
      <c r="A70" s="25"/>
      <c r="B70" s="2"/>
      <c r="C70" s="12"/>
      <c r="D70" s="27"/>
      <c r="F70" s="57"/>
      <c r="G70" s="30"/>
      <c r="H70" s="55"/>
      <c r="I70" s="13" t="str">
        <f>+$I$25</f>
        <v>PVL</v>
      </c>
      <c r="J70" s="14" t="s">
        <v>8</v>
      </c>
      <c r="K70" s="13" t="str">
        <f>+AB1</f>
        <v>Riposa</v>
      </c>
      <c r="N70" s="11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AB70" s="53" t="str">
        <f>+$AB$25</f>
        <v>i</v>
      </c>
      <c r="AC70" s="47"/>
      <c r="AD70" s="47">
        <f>IF(P70=2,2,IF(O70=2,1,IF(O70=3,3,0)))</f>
        <v>0</v>
      </c>
      <c r="AE70" s="47">
        <f>IF(O70=2,2,IF(P70=2,1,IF(P70=3,3,0)))</f>
        <v>0</v>
      </c>
      <c r="AF70" s="47">
        <f t="shared" si="3"/>
        <v>0</v>
      </c>
      <c r="AG70" s="47"/>
      <c r="AH70" s="47">
        <f>IF(O70=3,1,0)</f>
        <v>0</v>
      </c>
      <c r="AI70" s="47">
        <f>IF(P70=3,1,0)</f>
        <v>0</v>
      </c>
      <c r="AJ70" s="47"/>
      <c r="AK70" s="47"/>
      <c r="AL70" s="47"/>
      <c r="AM70" s="47"/>
      <c r="AN70" s="47"/>
      <c r="AO70" s="47"/>
    </row>
    <row r="71" spans="1:41" ht="12" thickBot="1">
      <c r="A71" s="2"/>
      <c r="B71" s="2"/>
      <c r="D71" s="27"/>
      <c r="F71" s="57"/>
      <c r="G71" s="1"/>
      <c r="H71" s="55" t="s">
        <v>15</v>
      </c>
      <c r="K71" s="14"/>
      <c r="L71" s="14"/>
      <c r="M71" s="13"/>
      <c r="N71" s="119" t="s">
        <v>56</v>
      </c>
      <c r="O71" s="120"/>
      <c r="P71" s="119" t="s">
        <v>57</v>
      </c>
      <c r="Q71" s="120"/>
      <c r="R71" s="119" t="s">
        <v>58</v>
      </c>
      <c r="S71" s="120"/>
      <c r="T71" s="119" t="s">
        <v>115</v>
      </c>
      <c r="U71" s="120"/>
      <c r="V71" s="119" t="s">
        <v>59</v>
      </c>
      <c r="W71" s="120"/>
      <c r="X71" s="119" t="s">
        <v>60</v>
      </c>
      <c r="Y71" s="120"/>
      <c r="AB71" s="47"/>
      <c r="AC71" s="47"/>
      <c r="AD71" s="47">
        <f>IF(P71=2,2,IF(O71=2,1,IF(O71=3,3,0)))</f>
        <v>0</v>
      </c>
      <c r="AE71" s="47">
        <f>IF(O71=2,2,IF(P71=2,1,IF(P71=3,3,0)))</f>
        <v>0</v>
      </c>
      <c r="AF71" s="47" t="e">
        <f t="shared" si="3"/>
        <v>#VALUE!</v>
      </c>
      <c r="AG71" s="47"/>
      <c r="AH71" s="47">
        <f>IF(O71=3,1,0)</f>
        <v>0</v>
      </c>
      <c r="AI71" s="47">
        <f>IF(P71=3,1,0)</f>
        <v>0</v>
      </c>
      <c r="AJ71" s="47"/>
      <c r="AK71" s="47"/>
      <c r="AL71" s="47"/>
      <c r="AM71" s="47"/>
      <c r="AN71" s="47"/>
      <c r="AO71" s="47"/>
    </row>
    <row r="72" spans="1:41" ht="11.25">
      <c r="A72" s="21">
        <v>63</v>
      </c>
      <c r="B72" s="2"/>
      <c r="C72" s="12" t="str">
        <f>+$F$1</f>
        <v>EMA</v>
      </c>
      <c r="D72" s="27">
        <f>D69+1</f>
        <v>131</v>
      </c>
      <c r="E72" s="59">
        <f>+F72</f>
        <v>40554</v>
      </c>
      <c r="F72" s="57">
        <f>+$A$72+$K$1+$B$21</f>
        <v>40554</v>
      </c>
      <c r="G72" s="12" t="s">
        <v>7</v>
      </c>
      <c r="H72" s="55">
        <f>+$H$21</f>
        <v>20.45</v>
      </c>
      <c r="I72" s="1" t="str">
        <f>+$I$21</f>
        <v>CRAL SAN PAOLO</v>
      </c>
      <c r="J72" s="14" t="s">
        <v>8</v>
      </c>
      <c r="K72" s="13" t="str">
        <f>+$I$19</f>
        <v>TIME SPORT</v>
      </c>
      <c r="N72" s="61">
        <v>3</v>
      </c>
      <c r="O72" s="62">
        <v>1</v>
      </c>
      <c r="P72" s="67">
        <v>25</v>
      </c>
      <c r="Q72" s="68">
        <v>21</v>
      </c>
      <c r="R72" s="67">
        <v>25</v>
      </c>
      <c r="S72" s="68">
        <v>17</v>
      </c>
      <c r="T72" s="67">
        <v>12</v>
      </c>
      <c r="U72" s="68">
        <v>25</v>
      </c>
      <c r="V72" s="67">
        <v>25</v>
      </c>
      <c r="W72" s="68">
        <v>23</v>
      </c>
      <c r="X72" s="67"/>
      <c r="Y72" s="68"/>
      <c r="AB72" s="47" t="str">
        <f>+$AB$21</f>
        <v>e</v>
      </c>
      <c r="AC72" s="47"/>
      <c r="AD72" s="47">
        <f aca="true" t="shared" si="5" ref="AD72:AD94">IF(O72=2,2,IF(N72=2,1,IF(N72=3,3,0)))</f>
        <v>3</v>
      </c>
      <c r="AE72" s="47">
        <f aca="true" t="shared" si="6" ref="AE72:AE94">IF(N72=2,2,IF(O72=2,1,IF(O72=3,3,0)))</f>
        <v>0</v>
      </c>
      <c r="AF72" s="47">
        <f t="shared" si="3"/>
        <v>1</v>
      </c>
      <c r="AG72" s="47"/>
      <c r="AH72" s="47">
        <f t="shared" si="4"/>
        <v>1</v>
      </c>
      <c r="AI72" s="47">
        <f t="shared" si="4"/>
        <v>0</v>
      </c>
      <c r="AJ72" s="47"/>
      <c r="AK72" s="47"/>
      <c r="AL72" s="47"/>
      <c r="AM72" s="47"/>
      <c r="AN72" s="47"/>
      <c r="AO72" s="47"/>
    </row>
    <row r="73" spans="1:41" ht="11.25">
      <c r="A73" s="24"/>
      <c r="B73" s="2"/>
      <c r="C73" s="12" t="str">
        <f>+$F$1</f>
        <v>EMA</v>
      </c>
      <c r="D73" s="27">
        <f>D72+1</f>
        <v>132</v>
      </c>
      <c r="E73" s="59">
        <f>+F73</f>
        <v>40556</v>
      </c>
      <c r="F73" s="57">
        <f>+$A$72+$K$1+$B$22</f>
        <v>40556</v>
      </c>
      <c r="G73" s="12" t="s">
        <v>7</v>
      </c>
      <c r="H73" s="55">
        <f>+$H$22</f>
        <v>21.15</v>
      </c>
      <c r="I73" s="1" t="str">
        <f>+$I$22</f>
        <v>CASELETTE "A"</v>
      </c>
      <c r="J73" s="14" t="s">
        <v>8</v>
      </c>
      <c r="K73" s="13" t="str">
        <f>+$I$18</f>
        <v>SALUS</v>
      </c>
      <c r="M73" s="95" t="s">
        <v>107</v>
      </c>
      <c r="N73" s="63">
        <v>1</v>
      </c>
      <c r="O73" s="64">
        <v>3</v>
      </c>
      <c r="P73" s="69">
        <v>25</v>
      </c>
      <c r="Q73" s="70">
        <v>22</v>
      </c>
      <c r="R73" s="69">
        <v>16</v>
      </c>
      <c r="S73" s="70">
        <v>25</v>
      </c>
      <c r="T73" s="69">
        <v>16</v>
      </c>
      <c r="U73" s="70">
        <v>25</v>
      </c>
      <c r="V73" s="69">
        <v>18</v>
      </c>
      <c r="W73" s="70">
        <v>25</v>
      </c>
      <c r="X73" s="69"/>
      <c r="Y73" s="70"/>
      <c r="AB73" s="47" t="str">
        <f>+$AB$22</f>
        <v>f</v>
      </c>
      <c r="AC73" s="47"/>
      <c r="AD73" s="47">
        <f t="shared" si="5"/>
        <v>0</v>
      </c>
      <c r="AE73" s="47">
        <f t="shared" si="6"/>
        <v>3</v>
      </c>
      <c r="AF73" s="47">
        <f t="shared" si="3"/>
        <v>1</v>
      </c>
      <c r="AG73" s="47"/>
      <c r="AH73" s="47">
        <f t="shared" si="4"/>
        <v>0</v>
      </c>
      <c r="AI73" s="47">
        <f t="shared" si="4"/>
        <v>1</v>
      </c>
      <c r="AJ73" s="47"/>
      <c r="AK73" s="47"/>
      <c r="AL73" s="47"/>
      <c r="AM73" s="47"/>
      <c r="AN73" s="47"/>
      <c r="AO73" s="47"/>
    </row>
    <row r="74" spans="1:41" ht="11.25">
      <c r="A74" s="24"/>
      <c r="B74" s="2"/>
      <c r="C74" s="12" t="str">
        <f>+$F$1</f>
        <v>EMA</v>
      </c>
      <c r="D74" s="27">
        <f>D73+1</f>
        <v>133</v>
      </c>
      <c r="E74" s="59">
        <f>+F74</f>
        <v>40553</v>
      </c>
      <c r="F74" s="57">
        <f>+$A$72+$K$1+$B$23</f>
        <v>40553</v>
      </c>
      <c r="G74" s="12" t="s">
        <v>7</v>
      </c>
      <c r="H74" s="55">
        <f>+$H$23</f>
        <v>21</v>
      </c>
      <c r="I74" s="1" t="str">
        <f>+$I$23</f>
        <v>FEROS</v>
      </c>
      <c r="J74" s="14" t="s">
        <v>8</v>
      </c>
      <c r="K74" s="13" t="str">
        <f>+$I$17</f>
        <v>ARCA VOLLEY</v>
      </c>
      <c r="N74" s="63">
        <v>3</v>
      </c>
      <c r="O74" s="64">
        <v>2</v>
      </c>
      <c r="P74" s="69">
        <v>25</v>
      </c>
      <c r="Q74" s="70">
        <v>27</v>
      </c>
      <c r="R74" s="69">
        <v>25</v>
      </c>
      <c r="S74" s="70">
        <v>15</v>
      </c>
      <c r="T74" s="69">
        <v>25</v>
      </c>
      <c r="U74" s="70">
        <v>27</v>
      </c>
      <c r="V74" s="69">
        <v>25</v>
      </c>
      <c r="W74" s="70">
        <v>22</v>
      </c>
      <c r="X74" s="69">
        <v>16</v>
      </c>
      <c r="Y74" s="70">
        <v>14</v>
      </c>
      <c r="AB74" s="47" t="str">
        <f>+$AB$23</f>
        <v>g</v>
      </c>
      <c r="AC74" s="47"/>
      <c r="AD74" s="47">
        <f t="shared" si="5"/>
        <v>2</v>
      </c>
      <c r="AE74" s="47">
        <f t="shared" si="6"/>
        <v>1</v>
      </c>
      <c r="AF74" s="47">
        <f t="shared" si="3"/>
        <v>1</v>
      </c>
      <c r="AG74" s="47"/>
      <c r="AH74" s="47">
        <f t="shared" si="4"/>
        <v>1</v>
      </c>
      <c r="AI74" s="47">
        <f t="shared" si="4"/>
        <v>0</v>
      </c>
      <c r="AJ74" s="47"/>
      <c r="AK74" s="47"/>
      <c r="AL74" s="47"/>
      <c r="AM74" s="47"/>
      <c r="AN74" s="47"/>
      <c r="AO74" s="47"/>
    </row>
    <row r="75" spans="1:41" ht="11.25">
      <c r="A75" s="24"/>
      <c r="B75" s="2"/>
      <c r="C75" s="12" t="str">
        <f>+$F$1</f>
        <v>EMA</v>
      </c>
      <c r="D75" s="27">
        <f>D74+1</f>
        <v>134</v>
      </c>
      <c r="E75" s="59">
        <f>+F75</f>
        <v>40556</v>
      </c>
      <c r="F75" s="57">
        <f>+$A$72+$K$1+$B$24</f>
        <v>40556</v>
      </c>
      <c r="G75" s="12" t="s">
        <v>7</v>
      </c>
      <c r="H75" s="55">
        <f>+$H$24</f>
        <v>20.45</v>
      </c>
      <c r="I75" s="1" t="str">
        <f>+$I$24</f>
        <v>GASP</v>
      </c>
      <c r="J75" s="14" t="s">
        <v>8</v>
      </c>
      <c r="K75" s="13" t="str">
        <f>+$I$27</f>
        <v>GS GATTONERO</v>
      </c>
      <c r="N75" s="63">
        <v>1</v>
      </c>
      <c r="O75" s="64">
        <v>3</v>
      </c>
      <c r="P75" s="69">
        <v>22</v>
      </c>
      <c r="Q75" s="70">
        <v>25</v>
      </c>
      <c r="R75" s="69">
        <v>22</v>
      </c>
      <c r="S75" s="70">
        <v>25</v>
      </c>
      <c r="T75" s="69">
        <v>25</v>
      </c>
      <c r="U75" s="70">
        <v>18</v>
      </c>
      <c r="V75" s="69">
        <v>18</v>
      </c>
      <c r="W75" s="70">
        <v>25</v>
      </c>
      <c r="X75" s="69"/>
      <c r="Y75" s="70"/>
      <c r="AB75" s="47" t="str">
        <f>+$AB$24</f>
        <v>h</v>
      </c>
      <c r="AC75" s="47"/>
      <c r="AD75" s="47">
        <f t="shared" si="5"/>
        <v>0</v>
      </c>
      <c r="AE75" s="47">
        <f t="shared" si="6"/>
        <v>3</v>
      </c>
      <c r="AF75" s="47">
        <f t="shared" si="3"/>
        <v>1</v>
      </c>
      <c r="AG75" s="47"/>
      <c r="AH75" s="47">
        <f t="shared" si="4"/>
        <v>0</v>
      </c>
      <c r="AI75" s="47">
        <f t="shared" si="4"/>
        <v>1</v>
      </c>
      <c r="AJ75" s="47"/>
      <c r="AK75" s="47"/>
      <c r="AL75" s="47"/>
      <c r="AM75" s="47"/>
      <c r="AN75" s="47"/>
      <c r="AO75" s="47"/>
    </row>
    <row r="76" spans="1:41" ht="12" thickBot="1">
      <c r="A76" s="24"/>
      <c r="B76" s="2"/>
      <c r="C76" s="12" t="str">
        <f>+$F$1</f>
        <v>EMA</v>
      </c>
      <c r="D76" s="27">
        <f>D75+1</f>
        <v>135</v>
      </c>
      <c r="E76" s="59">
        <f>+F76</f>
        <v>40556</v>
      </c>
      <c r="F76" s="57">
        <f>+$A$72+$K$1+$B$25</f>
        <v>40556</v>
      </c>
      <c r="G76" s="12" t="s">
        <v>7</v>
      </c>
      <c r="H76" s="55">
        <f>+$H$25</f>
        <v>21</v>
      </c>
      <c r="I76" s="1" t="str">
        <f>+$I$25</f>
        <v>PVL</v>
      </c>
      <c r="J76" s="14" t="s">
        <v>8</v>
      </c>
      <c r="K76" s="13" t="str">
        <f>+$I$26</f>
        <v>U.S. SAN SECONDO</v>
      </c>
      <c r="N76" s="65">
        <v>0</v>
      </c>
      <c r="O76" s="66">
        <v>3</v>
      </c>
      <c r="P76" s="71">
        <v>20</v>
      </c>
      <c r="Q76" s="72">
        <v>25</v>
      </c>
      <c r="R76" s="71">
        <v>21</v>
      </c>
      <c r="S76" s="72">
        <v>25</v>
      </c>
      <c r="T76" s="71">
        <v>27</v>
      </c>
      <c r="U76" s="72">
        <v>29</v>
      </c>
      <c r="V76" s="71"/>
      <c r="W76" s="72"/>
      <c r="X76" s="71"/>
      <c r="Y76" s="72"/>
      <c r="AB76" s="47" t="str">
        <f>+$AB$25</f>
        <v>i</v>
      </c>
      <c r="AC76" s="47"/>
      <c r="AD76" s="47">
        <f t="shared" si="5"/>
        <v>0</v>
      </c>
      <c r="AE76" s="47">
        <f t="shared" si="6"/>
        <v>3</v>
      </c>
      <c r="AF76" s="47">
        <f t="shared" si="3"/>
        <v>1</v>
      </c>
      <c r="AG76" s="47"/>
      <c r="AH76" s="47">
        <f t="shared" si="4"/>
        <v>0</v>
      </c>
      <c r="AI76" s="47">
        <f t="shared" si="4"/>
        <v>1</v>
      </c>
      <c r="AJ76" s="47"/>
      <c r="AK76" s="47"/>
      <c r="AL76" s="47"/>
      <c r="AM76" s="47"/>
      <c r="AN76" s="47"/>
      <c r="AO76" s="47"/>
    </row>
    <row r="77" spans="1:41" ht="12" thickBot="1">
      <c r="A77" s="25"/>
      <c r="B77" s="2"/>
      <c r="C77" s="12"/>
      <c r="D77" s="27"/>
      <c r="E77" s="17"/>
      <c r="F77" s="57"/>
      <c r="H77" s="55"/>
      <c r="I77" s="1" t="str">
        <f>+$I$20</f>
        <v>UNIVOLLEY</v>
      </c>
      <c r="J77" s="14" t="s">
        <v>8</v>
      </c>
      <c r="K77" s="13" t="str">
        <f>+AB1</f>
        <v>Riposa</v>
      </c>
      <c r="N77" s="36"/>
      <c r="O77" s="36"/>
      <c r="AB77" s="47" t="str">
        <f>+$AB$20</f>
        <v>d</v>
      </c>
      <c r="AC77" s="47"/>
      <c r="AD77" s="47">
        <f t="shared" si="5"/>
        <v>0</v>
      </c>
      <c r="AE77" s="47">
        <f t="shared" si="6"/>
        <v>0</v>
      </c>
      <c r="AF77" s="47">
        <f t="shared" si="3"/>
        <v>0</v>
      </c>
      <c r="AG77" s="47"/>
      <c r="AH77" s="47">
        <f t="shared" si="4"/>
        <v>0</v>
      </c>
      <c r="AI77" s="47">
        <f t="shared" si="4"/>
        <v>0</v>
      </c>
      <c r="AJ77" s="47"/>
      <c r="AK77" s="47"/>
      <c r="AL77" s="47"/>
      <c r="AM77" s="47"/>
      <c r="AN77" s="47"/>
      <c r="AO77" s="47"/>
    </row>
    <row r="78" spans="1:41" ht="12" thickBot="1">
      <c r="A78" s="2"/>
      <c r="B78" s="2"/>
      <c r="F78" s="57"/>
      <c r="G78" s="12" t="s">
        <v>16</v>
      </c>
      <c r="H78" s="55"/>
      <c r="J78" s="14"/>
      <c r="N78" s="119" t="s">
        <v>56</v>
      </c>
      <c r="O78" s="120"/>
      <c r="P78" s="119" t="s">
        <v>57</v>
      </c>
      <c r="Q78" s="120"/>
      <c r="R78" s="119" t="s">
        <v>58</v>
      </c>
      <c r="S78" s="120"/>
      <c r="T78" s="119" t="s">
        <v>115</v>
      </c>
      <c r="U78" s="120"/>
      <c r="V78" s="119" t="s">
        <v>59</v>
      </c>
      <c r="W78" s="120"/>
      <c r="X78" s="119" t="s">
        <v>60</v>
      </c>
      <c r="Y78" s="120"/>
      <c r="AB78" s="47"/>
      <c r="AC78" s="47"/>
      <c r="AD78" s="47">
        <f t="shared" si="5"/>
        <v>0</v>
      </c>
      <c r="AE78" s="47">
        <f t="shared" si="6"/>
        <v>0</v>
      </c>
      <c r="AF78" s="47" t="e">
        <f t="shared" si="3"/>
        <v>#VALUE!</v>
      </c>
      <c r="AG78" s="47"/>
      <c r="AH78" s="47">
        <f t="shared" si="4"/>
        <v>0</v>
      </c>
      <c r="AI78" s="47">
        <f t="shared" si="4"/>
        <v>0</v>
      </c>
      <c r="AJ78" s="47"/>
      <c r="AK78" s="47"/>
      <c r="AL78" s="47"/>
      <c r="AM78" s="47"/>
      <c r="AN78" s="47"/>
      <c r="AO78" s="47"/>
    </row>
    <row r="79" spans="1:41" ht="11.25">
      <c r="A79" s="21">
        <v>70</v>
      </c>
      <c r="B79" s="2"/>
      <c r="C79" s="12" t="str">
        <f>+$F$1</f>
        <v>EMA</v>
      </c>
      <c r="D79" s="27">
        <f>D76+1</f>
        <v>136</v>
      </c>
      <c r="E79" s="59">
        <f>+F79</f>
        <v>40562</v>
      </c>
      <c r="F79" s="57">
        <f>+$A$79+$K$1+$B$27</f>
        <v>40562</v>
      </c>
      <c r="G79" s="12" t="s">
        <v>7</v>
      </c>
      <c r="H79" s="55">
        <f>+$H$27</f>
        <v>21</v>
      </c>
      <c r="I79" s="1" t="str">
        <f>+$I$27</f>
        <v>GS GATTONERO</v>
      </c>
      <c r="J79" s="14" t="s">
        <v>8</v>
      </c>
      <c r="K79" s="13" t="str">
        <f>+$I$25</f>
        <v>PVL</v>
      </c>
      <c r="M79" s="11" t="s">
        <v>117</v>
      </c>
      <c r="N79" s="61">
        <v>2</v>
      </c>
      <c r="O79" s="62">
        <v>3</v>
      </c>
      <c r="P79" s="67">
        <v>18</v>
      </c>
      <c r="Q79" s="68">
        <v>25</v>
      </c>
      <c r="R79" s="67">
        <v>25</v>
      </c>
      <c r="S79" s="68">
        <v>18</v>
      </c>
      <c r="T79" s="67">
        <v>22</v>
      </c>
      <c r="U79" s="68">
        <v>25</v>
      </c>
      <c r="V79" s="67">
        <v>25</v>
      </c>
      <c r="W79" s="68">
        <v>12</v>
      </c>
      <c r="X79" s="67">
        <v>14</v>
      </c>
      <c r="Y79" s="68">
        <v>16</v>
      </c>
      <c r="AB79" s="47" t="str">
        <f>+$AB$27</f>
        <v>m</v>
      </c>
      <c r="AC79" s="47"/>
      <c r="AD79" s="47">
        <f t="shared" si="5"/>
        <v>1</v>
      </c>
      <c r="AE79" s="47">
        <f t="shared" si="6"/>
        <v>2</v>
      </c>
      <c r="AF79" s="47">
        <f t="shared" si="3"/>
        <v>1</v>
      </c>
      <c r="AG79" s="47"/>
      <c r="AH79" s="47">
        <f t="shared" si="4"/>
        <v>0</v>
      </c>
      <c r="AI79" s="47">
        <f t="shared" si="4"/>
        <v>1</v>
      </c>
      <c r="AJ79" s="47"/>
      <c r="AK79" s="47"/>
      <c r="AL79" s="47"/>
      <c r="AM79" s="47"/>
      <c r="AN79" s="47"/>
      <c r="AO79" s="47"/>
    </row>
    <row r="80" spans="1:41" ht="11.25">
      <c r="A80" s="24"/>
      <c r="B80" s="2"/>
      <c r="C80" s="12" t="str">
        <f>+$F$1</f>
        <v>EMA</v>
      </c>
      <c r="D80" s="27">
        <f>D79+1</f>
        <v>137</v>
      </c>
      <c r="E80" s="59">
        <f>+F80</f>
        <v>40562</v>
      </c>
      <c r="F80" s="57">
        <f>+$A$79+$K$1+$B$17</f>
        <v>40562</v>
      </c>
      <c r="G80" s="12" t="s">
        <v>7</v>
      </c>
      <c r="H80" s="55">
        <f>+$H$17</f>
        <v>20.3</v>
      </c>
      <c r="I80" s="1" t="str">
        <f>+$I$17</f>
        <v>ARCA VOLLEY</v>
      </c>
      <c r="J80" s="14" t="s">
        <v>8</v>
      </c>
      <c r="K80" s="13" t="str">
        <f>+$I$24</f>
        <v>GASP</v>
      </c>
      <c r="N80" s="63">
        <v>3</v>
      </c>
      <c r="O80" s="64">
        <v>0</v>
      </c>
      <c r="P80" s="69">
        <v>25</v>
      </c>
      <c r="Q80" s="70">
        <v>21</v>
      </c>
      <c r="R80" s="69">
        <v>29</v>
      </c>
      <c r="S80" s="70">
        <v>27</v>
      </c>
      <c r="T80" s="69">
        <v>18</v>
      </c>
      <c r="U80" s="70">
        <v>25</v>
      </c>
      <c r="V80" s="69"/>
      <c r="W80" s="70"/>
      <c r="X80" s="69"/>
      <c r="Y80" s="70"/>
      <c r="AB80" s="47" t="str">
        <f>+$AB$17</f>
        <v>a</v>
      </c>
      <c r="AC80" s="47"/>
      <c r="AD80" s="47">
        <f t="shared" si="5"/>
        <v>3</v>
      </c>
      <c r="AE80" s="47">
        <f t="shared" si="6"/>
        <v>0</v>
      </c>
      <c r="AF80" s="47">
        <f t="shared" si="3"/>
        <v>1</v>
      </c>
      <c r="AG80" s="47"/>
      <c r="AH80" s="47">
        <f t="shared" si="4"/>
        <v>1</v>
      </c>
      <c r="AI80" s="47">
        <f t="shared" si="4"/>
        <v>0</v>
      </c>
      <c r="AJ80" s="47"/>
      <c r="AK80" s="47"/>
      <c r="AL80" s="47"/>
      <c r="AM80" s="47"/>
      <c r="AN80" s="47"/>
      <c r="AO80" s="47"/>
    </row>
    <row r="81" spans="1:41" ht="11.25">
      <c r="A81" s="24"/>
      <c r="B81" s="2"/>
      <c r="C81" s="12" t="str">
        <f>+$F$1</f>
        <v>EMA</v>
      </c>
      <c r="D81" s="27">
        <f>D80+1</f>
        <v>138</v>
      </c>
      <c r="E81" s="59">
        <f>+F81</f>
        <v>40563</v>
      </c>
      <c r="F81" s="57">
        <f>+$A$79+$K$1+$B$18</f>
        <v>40563</v>
      </c>
      <c r="G81" s="12" t="s">
        <v>7</v>
      </c>
      <c r="H81" s="55">
        <f>+$H$18</f>
        <v>21</v>
      </c>
      <c r="I81" s="1" t="str">
        <f>+$I$18</f>
        <v>SALUS</v>
      </c>
      <c r="J81" s="14" t="s">
        <v>8</v>
      </c>
      <c r="K81" s="13" t="str">
        <f>+$I$23</f>
        <v>FEROS</v>
      </c>
      <c r="N81" s="63">
        <v>0</v>
      </c>
      <c r="O81" s="64">
        <v>3</v>
      </c>
      <c r="P81" s="69">
        <v>17</v>
      </c>
      <c r="Q81" s="70">
        <v>25</v>
      </c>
      <c r="R81" s="69">
        <v>17</v>
      </c>
      <c r="S81" s="70">
        <v>25</v>
      </c>
      <c r="T81" s="69">
        <v>27</v>
      </c>
      <c r="U81" s="70">
        <v>29</v>
      </c>
      <c r="V81" s="69"/>
      <c r="W81" s="70"/>
      <c r="X81" s="69"/>
      <c r="Y81" s="70"/>
      <c r="AB81" s="47" t="str">
        <f>+$AB$18</f>
        <v>b</v>
      </c>
      <c r="AC81" s="47"/>
      <c r="AD81" s="47">
        <f t="shared" si="5"/>
        <v>0</v>
      </c>
      <c r="AE81" s="47">
        <f t="shared" si="6"/>
        <v>3</v>
      </c>
      <c r="AF81" s="47">
        <f t="shared" si="3"/>
        <v>1</v>
      </c>
      <c r="AG81" s="47"/>
      <c r="AH81" s="47">
        <f t="shared" si="4"/>
        <v>0</v>
      </c>
      <c r="AI81" s="47">
        <f t="shared" si="4"/>
        <v>1</v>
      </c>
      <c r="AJ81" s="47"/>
      <c r="AK81" s="47"/>
      <c r="AL81" s="47"/>
      <c r="AM81" s="47"/>
      <c r="AN81" s="47"/>
      <c r="AO81" s="47"/>
    </row>
    <row r="82" spans="1:41" ht="11.25">
      <c r="A82" s="24"/>
      <c r="B82" s="2"/>
      <c r="C82" s="12" t="str">
        <f>+$F$1</f>
        <v>EMA</v>
      </c>
      <c r="D82" s="27">
        <f>D81+1</f>
        <v>139</v>
      </c>
      <c r="E82" s="59">
        <f>+F82</f>
        <v>40563</v>
      </c>
      <c r="F82" s="57">
        <f>+$A$79+$K$1+$B$19</f>
        <v>40563</v>
      </c>
      <c r="G82" s="12" t="s">
        <v>7</v>
      </c>
      <c r="H82" s="55">
        <f>+$H$19</f>
        <v>20.3</v>
      </c>
      <c r="I82" s="1" t="str">
        <f>+$I$19</f>
        <v>TIME SPORT</v>
      </c>
      <c r="J82" s="14" t="s">
        <v>8</v>
      </c>
      <c r="K82" s="13" t="str">
        <f>+$I$22</f>
        <v>CASELETTE "A"</v>
      </c>
      <c r="N82" s="63">
        <v>0</v>
      </c>
      <c r="O82" s="64">
        <v>3</v>
      </c>
      <c r="P82" s="69">
        <v>17</v>
      </c>
      <c r="Q82" s="70">
        <v>25</v>
      </c>
      <c r="R82" s="69">
        <v>15</v>
      </c>
      <c r="S82" s="70">
        <v>25</v>
      </c>
      <c r="T82" s="69">
        <v>24</v>
      </c>
      <c r="U82" s="70">
        <v>26</v>
      </c>
      <c r="V82" s="69"/>
      <c r="W82" s="70"/>
      <c r="X82" s="69"/>
      <c r="Y82" s="70"/>
      <c r="AB82" s="47" t="str">
        <f>+$AB$19</f>
        <v>c</v>
      </c>
      <c r="AC82" s="47"/>
      <c r="AD82" s="47">
        <f t="shared" si="5"/>
        <v>0</v>
      </c>
      <c r="AE82" s="47">
        <f t="shared" si="6"/>
        <v>3</v>
      </c>
      <c r="AF82" s="47">
        <f t="shared" si="3"/>
        <v>1</v>
      </c>
      <c r="AG82" s="47"/>
      <c r="AH82" s="47">
        <f t="shared" si="4"/>
        <v>0</v>
      </c>
      <c r="AI82" s="47">
        <f t="shared" si="4"/>
        <v>1</v>
      </c>
      <c r="AJ82" s="47"/>
      <c r="AK82" s="47"/>
      <c r="AL82" s="47"/>
      <c r="AM82" s="47"/>
      <c r="AN82" s="47"/>
      <c r="AO82" s="47"/>
    </row>
    <row r="83" spans="1:41" ht="12" thickBot="1">
      <c r="A83" s="24"/>
      <c r="B83" s="2"/>
      <c r="C83" s="12" t="str">
        <f>+$F$1</f>
        <v>EMA</v>
      </c>
      <c r="D83" s="27">
        <f>D82+1</f>
        <v>140</v>
      </c>
      <c r="E83" s="59">
        <f>+F83</f>
        <v>40562</v>
      </c>
      <c r="F83" s="57">
        <f>+$A$79+$K$1+$B$20</f>
        <v>40562</v>
      </c>
      <c r="G83" s="12" t="s">
        <v>7</v>
      </c>
      <c r="H83" s="55">
        <f>+$H$20</f>
        <v>21</v>
      </c>
      <c r="I83" s="1" t="str">
        <f>+$I$20</f>
        <v>UNIVOLLEY</v>
      </c>
      <c r="J83" s="14" t="s">
        <v>8</v>
      </c>
      <c r="K83" s="13" t="str">
        <f>+$I$21</f>
        <v>CRAL SAN PAOLO</v>
      </c>
      <c r="M83" s="11" t="s">
        <v>111</v>
      </c>
      <c r="N83" s="65">
        <v>3</v>
      </c>
      <c r="O83" s="66">
        <v>2</v>
      </c>
      <c r="P83" s="71">
        <v>25</v>
      </c>
      <c r="Q83" s="72">
        <v>22</v>
      </c>
      <c r="R83" s="71">
        <v>25</v>
      </c>
      <c r="S83" s="72">
        <v>20</v>
      </c>
      <c r="T83" s="71">
        <v>17</v>
      </c>
      <c r="U83" s="72">
        <v>25</v>
      </c>
      <c r="V83" s="71">
        <v>23</v>
      </c>
      <c r="W83" s="72">
        <v>25</v>
      </c>
      <c r="X83" s="71">
        <v>15</v>
      </c>
      <c r="Y83" s="72">
        <v>12</v>
      </c>
      <c r="AB83" s="47" t="str">
        <f>+$AB$20</f>
        <v>d</v>
      </c>
      <c r="AC83" s="47"/>
      <c r="AD83" s="47">
        <f t="shared" si="5"/>
        <v>2</v>
      </c>
      <c r="AE83" s="47">
        <f t="shared" si="6"/>
        <v>1</v>
      </c>
      <c r="AF83" s="47">
        <f t="shared" si="3"/>
        <v>1</v>
      </c>
      <c r="AG83" s="47"/>
      <c r="AH83" s="47">
        <f t="shared" si="4"/>
        <v>1</v>
      </c>
      <c r="AI83" s="47">
        <f t="shared" si="4"/>
        <v>0</v>
      </c>
      <c r="AJ83" s="47"/>
      <c r="AK83" s="47"/>
      <c r="AL83" s="47"/>
      <c r="AM83" s="47"/>
      <c r="AN83" s="47"/>
      <c r="AO83" s="47"/>
    </row>
    <row r="84" spans="1:41" ht="12" thickBot="1">
      <c r="A84" s="25"/>
      <c r="B84" s="2"/>
      <c r="C84" s="12"/>
      <c r="D84" s="27"/>
      <c r="E84" s="17"/>
      <c r="F84" s="57"/>
      <c r="H84" s="55"/>
      <c r="I84" s="13" t="str">
        <f>+$I$26</f>
        <v>U.S. SAN SECONDO</v>
      </c>
      <c r="J84" s="14" t="s">
        <v>8</v>
      </c>
      <c r="K84" s="13" t="str">
        <f>+AB1</f>
        <v>Riposa</v>
      </c>
      <c r="N84" s="36"/>
      <c r="O84" s="36"/>
      <c r="AB84" s="53" t="str">
        <f>+$AB$26</f>
        <v>l</v>
      </c>
      <c r="AC84" s="47"/>
      <c r="AD84" s="47">
        <f t="shared" si="5"/>
        <v>0</v>
      </c>
      <c r="AE84" s="47">
        <f t="shared" si="6"/>
        <v>0</v>
      </c>
      <c r="AF84" s="47">
        <f t="shared" si="3"/>
        <v>0</v>
      </c>
      <c r="AG84" s="47"/>
      <c r="AH84" s="47">
        <f t="shared" si="4"/>
        <v>0</v>
      </c>
      <c r="AI84" s="47">
        <f t="shared" si="4"/>
        <v>0</v>
      </c>
      <c r="AJ84" s="47"/>
      <c r="AK84" s="47"/>
      <c r="AL84" s="47"/>
      <c r="AM84" s="47"/>
      <c r="AN84" s="47"/>
      <c r="AO84" s="47"/>
    </row>
    <row r="85" spans="1:41" ht="12" thickBot="1">
      <c r="A85" s="2"/>
      <c r="B85" s="2"/>
      <c r="F85" s="57"/>
      <c r="G85" s="12" t="s">
        <v>17</v>
      </c>
      <c r="H85" s="55"/>
      <c r="J85" s="14"/>
      <c r="N85" s="119" t="s">
        <v>56</v>
      </c>
      <c r="O85" s="120"/>
      <c r="P85" s="119" t="s">
        <v>57</v>
      </c>
      <c r="Q85" s="120"/>
      <c r="R85" s="119" t="s">
        <v>58</v>
      </c>
      <c r="S85" s="120"/>
      <c r="T85" s="119" t="s">
        <v>115</v>
      </c>
      <c r="U85" s="120"/>
      <c r="V85" s="119" t="s">
        <v>59</v>
      </c>
      <c r="W85" s="120"/>
      <c r="X85" s="119" t="s">
        <v>60</v>
      </c>
      <c r="Y85" s="120"/>
      <c r="AB85" s="47"/>
      <c r="AC85" s="47"/>
      <c r="AD85" s="47">
        <f t="shared" si="5"/>
        <v>0</v>
      </c>
      <c r="AE85" s="47">
        <f t="shared" si="6"/>
        <v>0</v>
      </c>
      <c r="AF85" s="47" t="e">
        <f t="shared" si="3"/>
        <v>#VALUE!</v>
      </c>
      <c r="AG85" s="47"/>
      <c r="AH85" s="47">
        <f t="shared" si="4"/>
        <v>0</v>
      </c>
      <c r="AI85" s="47">
        <f t="shared" si="4"/>
        <v>0</v>
      </c>
      <c r="AJ85" s="47"/>
      <c r="AK85" s="47"/>
      <c r="AL85" s="47"/>
      <c r="AM85" s="47"/>
      <c r="AN85" s="47"/>
      <c r="AO85" s="47"/>
    </row>
    <row r="86" spans="1:41" ht="11.25">
      <c r="A86" s="21">
        <v>84</v>
      </c>
      <c r="B86" s="2"/>
      <c r="C86" s="12" t="str">
        <f>+$F$1</f>
        <v>EMA</v>
      </c>
      <c r="D86" s="27">
        <f>D83+1</f>
        <v>141</v>
      </c>
      <c r="E86" s="59">
        <f>+F86</f>
        <v>40577</v>
      </c>
      <c r="F86" s="57">
        <f>+$A$86+$K$1+$B$22</f>
        <v>40577</v>
      </c>
      <c r="G86" s="12" t="s">
        <v>7</v>
      </c>
      <c r="H86" s="55">
        <f>+$H$22</f>
        <v>21.15</v>
      </c>
      <c r="I86" s="1" t="str">
        <f>+$I$22</f>
        <v>CASELETTE "A"</v>
      </c>
      <c r="J86" s="14" t="s">
        <v>8</v>
      </c>
      <c r="K86" s="13" t="str">
        <f>+$I$20</f>
        <v>UNIVOLLEY</v>
      </c>
      <c r="N86" s="61">
        <v>2</v>
      </c>
      <c r="O86" s="62">
        <v>3</v>
      </c>
      <c r="P86" s="67">
        <v>25</v>
      </c>
      <c r="Q86" s="68">
        <v>18</v>
      </c>
      <c r="R86" s="67">
        <v>26</v>
      </c>
      <c r="S86" s="68">
        <v>24</v>
      </c>
      <c r="T86" s="67">
        <v>21</v>
      </c>
      <c r="U86" s="68">
        <v>25</v>
      </c>
      <c r="V86" s="67">
        <v>19</v>
      </c>
      <c r="W86" s="68">
        <v>25</v>
      </c>
      <c r="X86" s="67">
        <v>5</v>
      </c>
      <c r="Y86" s="68">
        <v>15</v>
      </c>
      <c r="AB86" s="47" t="str">
        <f>+$AB$22</f>
        <v>f</v>
      </c>
      <c r="AC86" s="47"/>
      <c r="AD86" s="47">
        <f t="shared" si="5"/>
        <v>1</v>
      </c>
      <c r="AE86" s="47">
        <f t="shared" si="6"/>
        <v>2</v>
      </c>
      <c r="AF86" s="47">
        <f t="shared" si="3"/>
        <v>1</v>
      </c>
      <c r="AG86" s="47"/>
      <c r="AH86" s="47">
        <f t="shared" si="4"/>
        <v>0</v>
      </c>
      <c r="AI86" s="47">
        <f t="shared" si="4"/>
        <v>1</v>
      </c>
      <c r="AJ86" s="47"/>
      <c r="AK86" s="47"/>
      <c r="AL86" s="47"/>
      <c r="AM86" s="47"/>
      <c r="AN86" s="47"/>
      <c r="AO86" s="47"/>
    </row>
    <row r="87" spans="1:41" ht="11.25">
      <c r="A87" s="24"/>
      <c r="B87" s="2"/>
      <c r="C87" s="12" t="str">
        <f>+$F$1</f>
        <v>EMA</v>
      </c>
      <c r="D87" s="27">
        <f>D86+1</f>
        <v>142</v>
      </c>
      <c r="E87" s="59">
        <f>+F87</f>
        <v>40574</v>
      </c>
      <c r="F87" s="57">
        <f>+$A$86+$K$1+$B$23</f>
        <v>40574</v>
      </c>
      <c r="G87" s="12" t="s">
        <v>7</v>
      </c>
      <c r="H87" s="55">
        <f>+$H$23</f>
        <v>21</v>
      </c>
      <c r="I87" s="1" t="str">
        <f>+$I$23</f>
        <v>FEROS</v>
      </c>
      <c r="J87" s="14" t="s">
        <v>8</v>
      </c>
      <c r="K87" s="13" t="str">
        <f>+$I$19</f>
        <v>TIME SPORT</v>
      </c>
      <c r="N87" s="63">
        <v>3</v>
      </c>
      <c r="O87" s="64">
        <v>2</v>
      </c>
      <c r="P87" s="69">
        <v>22</v>
      </c>
      <c r="Q87" s="70">
        <v>25</v>
      </c>
      <c r="R87" s="69">
        <v>25</v>
      </c>
      <c r="S87" s="70">
        <v>14</v>
      </c>
      <c r="T87" s="69">
        <v>21</v>
      </c>
      <c r="U87" s="70">
        <v>25</v>
      </c>
      <c r="V87" s="69">
        <v>25</v>
      </c>
      <c r="W87" s="70">
        <v>17</v>
      </c>
      <c r="X87" s="69">
        <v>15</v>
      </c>
      <c r="Y87" s="70">
        <v>12</v>
      </c>
      <c r="AB87" s="47" t="str">
        <f>+$AB$23</f>
        <v>g</v>
      </c>
      <c r="AC87" s="47"/>
      <c r="AD87" s="47">
        <f t="shared" si="5"/>
        <v>2</v>
      </c>
      <c r="AE87" s="47">
        <f t="shared" si="6"/>
        <v>1</v>
      </c>
      <c r="AF87" s="47">
        <f t="shared" si="3"/>
        <v>1</v>
      </c>
      <c r="AG87" s="47"/>
      <c r="AH87" s="47">
        <f t="shared" si="4"/>
        <v>1</v>
      </c>
      <c r="AI87" s="47">
        <f t="shared" si="4"/>
        <v>0</v>
      </c>
      <c r="AJ87" s="47"/>
      <c r="AK87" s="47"/>
      <c r="AL87" s="47"/>
      <c r="AM87" s="47"/>
      <c r="AN87" s="47"/>
      <c r="AO87" s="47"/>
    </row>
    <row r="88" spans="1:41" ht="11.25">
      <c r="A88" s="24"/>
      <c r="B88" s="2"/>
      <c r="C88" s="12" t="str">
        <f>+$F$1</f>
        <v>EMA</v>
      </c>
      <c r="D88" s="27">
        <f>D87+1</f>
        <v>143</v>
      </c>
      <c r="E88" s="59">
        <f>+F88</f>
        <v>40577</v>
      </c>
      <c r="F88" s="57">
        <f>+$A$86+$K$1+$B$24</f>
        <v>40577</v>
      </c>
      <c r="G88" s="12" t="s">
        <v>7</v>
      </c>
      <c r="H88" s="55">
        <f>+$H$24</f>
        <v>20.45</v>
      </c>
      <c r="I88" s="1" t="str">
        <f>+$I$24</f>
        <v>GASP</v>
      </c>
      <c r="J88" s="14" t="s">
        <v>8</v>
      </c>
      <c r="K88" s="13" t="str">
        <f>+$I$18</f>
        <v>SALUS</v>
      </c>
      <c r="N88" s="63">
        <v>1</v>
      </c>
      <c r="O88" s="64">
        <v>3</v>
      </c>
      <c r="P88" s="69">
        <v>21</v>
      </c>
      <c r="Q88" s="70">
        <v>25</v>
      </c>
      <c r="R88" s="69">
        <v>19</v>
      </c>
      <c r="S88" s="70">
        <v>25</v>
      </c>
      <c r="T88" s="69">
        <v>27</v>
      </c>
      <c r="U88" s="70">
        <v>25</v>
      </c>
      <c r="V88" s="69">
        <v>21</v>
      </c>
      <c r="W88" s="70">
        <v>25</v>
      </c>
      <c r="X88" s="69"/>
      <c r="Y88" s="70"/>
      <c r="AB88" s="47" t="str">
        <f>+$AB$24</f>
        <v>h</v>
      </c>
      <c r="AC88" s="47"/>
      <c r="AD88" s="47">
        <f t="shared" si="5"/>
        <v>0</v>
      </c>
      <c r="AE88" s="47">
        <f t="shared" si="6"/>
        <v>3</v>
      </c>
      <c r="AF88" s="47">
        <f t="shared" si="3"/>
        <v>1</v>
      </c>
      <c r="AG88" s="47"/>
      <c r="AH88" s="47">
        <f t="shared" si="4"/>
        <v>0</v>
      </c>
      <c r="AI88" s="47">
        <f t="shared" si="4"/>
        <v>1</v>
      </c>
      <c r="AJ88" s="47"/>
      <c r="AK88" s="47"/>
      <c r="AL88" s="47"/>
      <c r="AM88" s="47"/>
      <c r="AN88" s="47"/>
      <c r="AO88" s="47"/>
    </row>
    <row r="89" spans="1:41" ht="11.25">
      <c r="A89" s="24"/>
      <c r="B89" s="2"/>
      <c r="C89" s="12" t="str">
        <f>+$F$1</f>
        <v>EMA</v>
      </c>
      <c r="D89" s="27">
        <f>D88+1</f>
        <v>144</v>
      </c>
      <c r="E89" s="59">
        <f>+F89</f>
        <v>40577</v>
      </c>
      <c r="F89" s="57">
        <f>+$A$86+$K$1+$B$25</f>
        <v>40577</v>
      </c>
      <c r="G89" s="12" t="s">
        <v>7</v>
      </c>
      <c r="H89" s="55">
        <f>+$H$25</f>
        <v>21</v>
      </c>
      <c r="I89" s="1" t="str">
        <f>+$I$25</f>
        <v>PVL</v>
      </c>
      <c r="J89" s="14" t="s">
        <v>8</v>
      </c>
      <c r="K89" s="13" t="str">
        <f>+$I$17</f>
        <v>ARCA VOLLEY</v>
      </c>
      <c r="N89" s="63">
        <v>1</v>
      </c>
      <c r="O89" s="64">
        <v>3</v>
      </c>
      <c r="P89" s="69">
        <v>22</v>
      </c>
      <c r="Q89" s="70">
        <v>25</v>
      </c>
      <c r="R89" s="69">
        <v>25</v>
      </c>
      <c r="S89" s="70">
        <v>21</v>
      </c>
      <c r="T89" s="69">
        <v>20</v>
      </c>
      <c r="U89" s="70">
        <v>25</v>
      </c>
      <c r="V89" s="69">
        <v>17</v>
      </c>
      <c r="W89" s="70">
        <v>25</v>
      </c>
      <c r="X89" s="69"/>
      <c r="Y89" s="70"/>
      <c r="AB89" s="47" t="str">
        <f>+$AB$25</f>
        <v>i</v>
      </c>
      <c r="AC89" s="47"/>
      <c r="AD89" s="47">
        <f t="shared" si="5"/>
        <v>0</v>
      </c>
      <c r="AE89" s="47">
        <f t="shared" si="6"/>
        <v>3</v>
      </c>
      <c r="AF89" s="47">
        <f t="shared" si="3"/>
        <v>1</v>
      </c>
      <c r="AG89" s="47"/>
      <c r="AH89" s="47">
        <f t="shared" si="4"/>
        <v>0</v>
      </c>
      <c r="AI89" s="47">
        <f t="shared" si="4"/>
        <v>1</v>
      </c>
      <c r="AJ89" s="47"/>
      <c r="AK89" s="47"/>
      <c r="AL89" s="47"/>
      <c r="AM89" s="47"/>
      <c r="AN89" s="47"/>
      <c r="AO89" s="47"/>
    </row>
    <row r="90" spans="1:41" ht="12" thickBot="1">
      <c r="A90" s="24"/>
      <c r="B90" s="2"/>
      <c r="C90" s="12" t="str">
        <f>+$F$1</f>
        <v>EMA</v>
      </c>
      <c r="D90" s="27">
        <f>D89+1</f>
        <v>145</v>
      </c>
      <c r="E90" s="59">
        <f>+F90</f>
        <v>40575</v>
      </c>
      <c r="F90" s="57">
        <f>+$A$86+$K$1+$B$26</f>
        <v>40575</v>
      </c>
      <c r="G90" s="12" t="s">
        <v>7</v>
      </c>
      <c r="H90" s="55">
        <f>+$H$26</f>
        <v>21.3</v>
      </c>
      <c r="I90" s="1" t="str">
        <f>+$I$26</f>
        <v>U.S. SAN SECONDO</v>
      </c>
      <c r="J90" s="14" t="s">
        <v>8</v>
      </c>
      <c r="K90" s="13" t="str">
        <f>+$I$27</f>
        <v>GS GATTONERO</v>
      </c>
      <c r="N90" s="65">
        <v>1</v>
      </c>
      <c r="O90" s="66">
        <v>3</v>
      </c>
      <c r="P90" s="71">
        <v>22</v>
      </c>
      <c r="Q90" s="72">
        <v>25</v>
      </c>
      <c r="R90" s="71">
        <v>31</v>
      </c>
      <c r="S90" s="72">
        <v>29</v>
      </c>
      <c r="T90" s="71">
        <v>18</v>
      </c>
      <c r="U90" s="72">
        <v>25</v>
      </c>
      <c r="V90" s="71">
        <v>11</v>
      </c>
      <c r="W90" s="72">
        <v>25</v>
      </c>
      <c r="X90" s="71"/>
      <c r="Y90" s="72"/>
      <c r="AB90" s="47" t="str">
        <f>+$AB$26</f>
        <v>l</v>
      </c>
      <c r="AC90" s="47"/>
      <c r="AD90" s="47">
        <f t="shared" si="5"/>
        <v>0</v>
      </c>
      <c r="AE90" s="47">
        <f t="shared" si="6"/>
        <v>3</v>
      </c>
      <c r="AF90" s="47">
        <f t="shared" si="3"/>
        <v>1</v>
      </c>
      <c r="AG90" s="47"/>
      <c r="AH90" s="47">
        <f t="shared" si="4"/>
        <v>0</v>
      </c>
      <c r="AI90" s="47">
        <f t="shared" si="4"/>
        <v>1</v>
      </c>
      <c r="AJ90" s="47"/>
      <c r="AK90" s="47"/>
      <c r="AL90" s="47"/>
      <c r="AM90" s="47"/>
      <c r="AN90" s="47"/>
      <c r="AO90" s="47"/>
    </row>
    <row r="91" spans="1:41" ht="12" thickBot="1">
      <c r="A91" s="25"/>
      <c r="B91" s="2"/>
      <c r="C91" s="12"/>
      <c r="D91" s="27"/>
      <c r="E91" s="17"/>
      <c r="F91" s="57"/>
      <c r="H91" s="55"/>
      <c r="I91" s="1" t="str">
        <f>+$I$21</f>
        <v>CRAL SAN PAOLO</v>
      </c>
      <c r="J91" s="14" t="s">
        <v>8</v>
      </c>
      <c r="K91" s="13" t="str">
        <f>+AB1</f>
        <v>Riposa</v>
      </c>
      <c r="N91" s="36"/>
      <c r="O91" s="36"/>
      <c r="AB91" s="47" t="str">
        <f>+$AB$21</f>
        <v>e</v>
      </c>
      <c r="AC91" s="47"/>
      <c r="AD91" s="47">
        <f t="shared" si="5"/>
        <v>0</v>
      </c>
      <c r="AE91" s="47">
        <f t="shared" si="6"/>
        <v>0</v>
      </c>
      <c r="AF91" s="47">
        <f t="shared" si="3"/>
        <v>0</v>
      </c>
      <c r="AG91" s="47"/>
      <c r="AH91" s="47">
        <f t="shared" si="4"/>
        <v>0</v>
      </c>
      <c r="AI91" s="47">
        <f t="shared" si="4"/>
        <v>0</v>
      </c>
      <c r="AJ91" s="47"/>
      <c r="AK91" s="47"/>
      <c r="AL91" s="47"/>
      <c r="AM91" s="47"/>
      <c r="AN91" s="47"/>
      <c r="AO91" s="47"/>
    </row>
    <row r="92" spans="1:41" ht="12" thickBot="1">
      <c r="A92" s="2"/>
      <c r="B92" s="2"/>
      <c r="F92" s="57"/>
      <c r="G92" s="12" t="s">
        <v>18</v>
      </c>
      <c r="H92" s="55"/>
      <c r="J92" s="14"/>
      <c r="N92" s="119" t="s">
        <v>56</v>
      </c>
      <c r="O92" s="120"/>
      <c r="P92" s="119" t="s">
        <v>57</v>
      </c>
      <c r="Q92" s="120"/>
      <c r="R92" s="119" t="s">
        <v>58</v>
      </c>
      <c r="S92" s="120"/>
      <c r="T92" s="119" t="s">
        <v>115</v>
      </c>
      <c r="U92" s="120"/>
      <c r="V92" s="119" t="s">
        <v>59</v>
      </c>
      <c r="W92" s="120"/>
      <c r="X92" s="119" t="s">
        <v>60</v>
      </c>
      <c r="Y92" s="120"/>
      <c r="AB92" s="47"/>
      <c r="AC92" s="47"/>
      <c r="AD92" s="47">
        <f t="shared" si="5"/>
        <v>0</v>
      </c>
      <c r="AE92" s="47">
        <f t="shared" si="6"/>
        <v>0</v>
      </c>
      <c r="AF92" s="47" t="e">
        <f t="shared" si="3"/>
        <v>#VALUE!</v>
      </c>
      <c r="AG92" s="47"/>
      <c r="AH92" s="47">
        <f t="shared" si="4"/>
        <v>0</v>
      </c>
      <c r="AI92" s="47">
        <f t="shared" si="4"/>
        <v>0</v>
      </c>
      <c r="AJ92" s="47"/>
      <c r="AK92" s="47"/>
      <c r="AL92" s="47"/>
      <c r="AM92" s="47"/>
      <c r="AN92" s="47"/>
      <c r="AO92" s="47"/>
    </row>
    <row r="93" spans="1:41" ht="11.25">
      <c r="A93" s="21">
        <v>91</v>
      </c>
      <c r="B93" s="2"/>
      <c r="C93" s="12" t="str">
        <f>+$F$1</f>
        <v>EMA</v>
      </c>
      <c r="D93" s="27">
        <f>D90+1</f>
        <v>146</v>
      </c>
      <c r="E93" s="59">
        <f>+F93</f>
        <v>40583</v>
      </c>
      <c r="F93" s="57">
        <f>+$A$93+$K$1+$B$17</f>
        <v>40583</v>
      </c>
      <c r="G93" s="12" t="s">
        <v>7</v>
      </c>
      <c r="H93" s="55">
        <f>+$H$17</f>
        <v>20.3</v>
      </c>
      <c r="I93" s="13" t="str">
        <f>+$I$17</f>
        <v>ARCA VOLLEY</v>
      </c>
      <c r="J93" s="14" t="s">
        <v>8</v>
      </c>
      <c r="K93" s="13" t="str">
        <f>+$I$26</f>
        <v>U.S. SAN SECONDO</v>
      </c>
      <c r="N93" s="61">
        <v>3</v>
      </c>
      <c r="O93" s="62">
        <v>2</v>
      </c>
      <c r="P93" s="67">
        <v>22</v>
      </c>
      <c r="Q93" s="68">
        <v>25</v>
      </c>
      <c r="R93" s="67">
        <v>25</v>
      </c>
      <c r="S93" s="68">
        <v>11</v>
      </c>
      <c r="T93" s="67">
        <v>22</v>
      </c>
      <c r="U93" s="68">
        <v>25</v>
      </c>
      <c r="V93" s="67">
        <v>25</v>
      </c>
      <c r="W93" s="68">
        <v>23</v>
      </c>
      <c r="X93" s="67">
        <v>15</v>
      </c>
      <c r="Y93" s="68">
        <v>13</v>
      </c>
      <c r="AB93" s="53" t="str">
        <f>+$AB$17</f>
        <v>a</v>
      </c>
      <c r="AC93" s="47"/>
      <c r="AD93" s="47">
        <f t="shared" si="5"/>
        <v>2</v>
      </c>
      <c r="AE93" s="47">
        <f t="shared" si="6"/>
        <v>1</v>
      </c>
      <c r="AF93" s="47">
        <f t="shared" si="3"/>
        <v>1</v>
      </c>
      <c r="AG93" s="47"/>
      <c r="AH93" s="47">
        <f t="shared" si="4"/>
        <v>1</v>
      </c>
      <c r="AI93" s="47">
        <f t="shared" si="4"/>
        <v>0</v>
      </c>
      <c r="AJ93" s="47"/>
      <c r="AK93" s="47"/>
      <c r="AL93" s="47"/>
      <c r="AM93" s="47"/>
      <c r="AN93" s="47"/>
      <c r="AO93" s="47"/>
    </row>
    <row r="94" spans="1:41" ht="11.25">
      <c r="A94" s="24"/>
      <c r="B94" s="2"/>
      <c r="C94" s="12" t="str">
        <f>+$F$1</f>
        <v>EMA</v>
      </c>
      <c r="D94" s="27">
        <f>D93+1</f>
        <v>147</v>
      </c>
      <c r="E94" s="59">
        <f>+F94</f>
        <v>40584</v>
      </c>
      <c r="F94" s="57">
        <f>+$A$93+$K$1+$B$18</f>
        <v>40584</v>
      </c>
      <c r="G94" s="12" t="s">
        <v>7</v>
      </c>
      <c r="H94" s="55">
        <f>+$H$18</f>
        <v>21</v>
      </c>
      <c r="I94" s="13" t="str">
        <f>+$I$18</f>
        <v>SALUS</v>
      </c>
      <c r="J94" s="14" t="s">
        <v>8</v>
      </c>
      <c r="K94" s="13" t="str">
        <f>+$I$25</f>
        <v>PVL</v>
      </c>
      <c r="N94" s="63">
        <v>3</v>
      </c>
      <c r="O94" s="64">
        <v>0</v>
      </c>
      <c r="P94" s="69">
        <v>25</v>
      </c>
      <c r="Q94" s="70">
        <v>16</v>
      </c>
      <c r="R94" s="69">
        <v>25</v>
      </c>
      <c r="S94" s="70">
        <v>22</v>
      </c>
      <c r="T94" s="69">
        <v>25</v>
      </c>
      <c r="U94" s="70">
        <v>18</v>
      </c>
      <c r="V94" s="69"/>
      <c r="W94" s="70"/>
      <c r="X94" s="69"/>
      <c r="Y94" s="70"/>
      <c r="AB94" s="53" t="str">
        <f>+$AB$18</f>
        <v>b</v>
      </c>
      <c r="AC94" s="47"/>
      <c r="AD94" s="47">
        <f t="shared" si="5"/>
        <v>3</v>
      </c>
      <c r="AE94" s="47">
        <f t="shared" si="6"/>
        <v>0</v>
      </c>
      <c r="AF94" s="47">
        <f t="shared" si="3"/>
        <v>1</v>
      </c>
      <c r="AG94" s="47"/>
      <c r="AH94" s="47">
        <f t="shared" si="4"/>
        <v>1</v>
      </c>
      <c r="AI94" s="47">
        <f t="shared" si="4"/>
        <v>0</v>
      </c>
      <c r="AJ94" s="47"/>
      <c r="AK94" s="47"/>
      <c r="AL94" s="47"/>
      <c r="AM94" s="47"/>
      <c r="AN94" s="47"/>
      <c r="AO94" s="47"/>
    </row>
    <row r="95" spans="1:41" ht="11.25">
      <c r="A95" s="24"/>
      <c r="B95" s="2"/>
      <c r="C95" s="12" t="str">
        <f>+$F$1</f>
        <v>EMA</v>
      </c>
      <c r="D95" s="27">
        <f>D94+1</f>
        <v>148</v>
      </c>
      <c r="E95" s="59">
        <f>+F95</f>
        <v>40584</v>
      </c>
      <c r="F95" s="57">
        <f>+$A$93+$K$1+$B$19</f>
        <v>40584</v>
      </c>
      <c r="G95" s="12" t="s">
        <v>7</v>
      </c>
      <c r="H95" s="55">
        <f>+$H$19</f>
        <v>20.3</v>
      </c>
      <c r="I95" s="13" t="str">
        <f>+$I$19</f>
        <v>TIME SPORT</v>
      </c>
      <c r="J95" s="14" t="s">
        <v>8</v>
      </c>
      <c r="K95" s="13" t="str">
        <f>+$I$24</f>
        <v>GASP</v>
      </c>
      <c r="N95" s="63">
        <v>3</v>
      </c>
      <c r="O95" s="64">
        <v>0</v>
      </c>
      <c r="P95" s="69">
        <v>25</v>
      </c>
      <c r="Q95" s="70">
        <v>22</v>
      </c>
      <c r="R95" s="69">
        <v>25</v>
      </c>
      <c r="S95" s="70">
        <v>22</v>
      </c>
      <c r="T95" s="69">
        <v>25</v>
      </c>
      <c r="U95" s="70">
        <v>20</v>
      </c>
      <c r="V95" s="69"/>
      <c r="W95" s="70"/>
      <c r="X95" s="69"/>
      <c r="Y95" s="70"/>
      <c r="AB95" s="53" t="str">
        <f>+$AB$19</f>
        <v>c</v>
      </c>
      <c r="AC95" s="47"/>
      <c r="AD95" s="47">
        <f aca="true" t="shared" si="7" ref="AD95:AD158">IF(O95=2,2,IF(N95=2,1,IF(N95=3,3,0)))</f>
        <v>3</v>
      </c>
      <c r="AE95" s="47">
        <f aca="true" t="shared" si="8" ref="AE95:AE158">IF(N95=2,2,IF(O95=2,1,IF(O95=3,3,0)))</f>
        <v>0</v>
      </c>
      <c r="AF95" s="47">
        <f aca="true" t="shared" si="9" ref="AF95:AF158">IF(N95+O95&gt;0,1,0)</f>
        <v>1</v>
      </c>
      <c r="AG95" s="47"/>
      <c r="AH95" s="47">
        <f aca="true" t="shared" si="10" ref="AH95:AI158">IF(N95=3,1,0)</f>
        <v>1</v>
      </c>
      <c r="AI95" s="47">
        <f t="shared" si="10"/>
        <v>0</v>
      </c>
      <c r="AJ95" s="47"/>
      <c r="AK95" s="47"/>
      <c r="AL95" s="47"/>
      <c r="AM95" s="47"/>
      <c r="AN95" s="47"/>
      <c r="AO95" s="47"/>
    </row>
    <row r="96" spans="1:41" ht="11.25">
      <c r="A96" s="24"/>
      <c r="B96" s="2"/>
      <c r="C96" s="12" t="str">
        <f>+$F$1</f>
        <v>EMA</v>
      </c>
      <c r="D96" s="27">
        <f>D95+1</f>
        <v>149</v>
      </c>
      <c r="E96" s="59">
        <f>+F96</f>
        <v>40583</v>
      </c>
      <c r="F96" s="57">
        <f>+$A$93+$K$1+$B$20</f>
        <v>40583</v>
      </c>
      <c r="G96" s="12" t="s">
        <v>7</v>
      </c>
      <c r="H96" s="55">
        <f>+$H$20</f>
        <v>21</v>
      </c>
      <c r="I96" s="13" t="str">
        <f>+$I$20</f>
        <v>UNIVOLLEY</v>
      </c>
      <c r="J96" s="14" t="s">
        <v>8</v>
      </c>
      <c r="K96" s="13" t="str">
        <f>+$I$23</f>
        <v>FEROS</v>
      </c>
      <c r="M96" s="11" t="s">
        <v>112</v>
      </c>
      <c r="N96" s="63">
        <v>3</v>
      </c>
      <c r="O96" s="64">
        <v>1</v>
      </c>
      <c r="P96" s="69">
        <v>25</v>
      </c>
      <c r="Q96" s="70">
        <v>21</v>
      </c>
      <c r="R96" s="69">
        <v>25</v>
      </c>
      <c r="S96" s="70">
        <v>19</v>
      </c>
      <c r="T96" s="69">
        <v>15</v>
      </c>
      <c r="U96" s="70">
        <v>25</v>
      </c>
      <c r="V96" s="69">
        <v>25</v>
      </c>
      <c r="W96" s="70">
        <v>23</v>
      </c>
      <c r="X96" s="69"/>
      <c r="Y96" s="70"/>
      <c r="AB96" s="53" t="str">
        <f>+$AB$20</f>
        <v>d</v>
      </c>
      <c r="AC96" s="47"/>
      <c r="AD96" s="47">
        <f t="shared" si="7"/>
        <v>3</v>
      </c>
      <c r="AE96" s="47">
        <f t="shared" si="8"/>
        <v>0</v>
      </c>
      <c r="AF96" s="47">
        <f t="shared" si="9"/>
        <v>1</v>
      </c>
      <c r="AG96" s="47"/>
      <c r="AH96" s="47">
        <f t="shared" si="10"/>
        <v>1</v>
      </c>
      <c r="AI96" s="47">
        <f t="shared" si="10"/>
        <v>0</v>
      </c>
      <c r="AJ96" s="47"/>
      <c r="AK96" s="47"/>
      <c r="AL96" s="47"/>
      <c r="AM96" s="47"/>
      <c r="AN96" s="47"/>
      <c r="AO96" s="47"/>
    </row>
    <row r="97" spans="1:41" ht="12" thickBot="1">
      <c r="A97" s="24"/>
      <c r="B97" s="2"/>
      <c r="C97" s="12" t="str">
        <f>+$F$1</f>
        <v>EMA</v>
      </c>
      <c r="D97" s="27">
        <f>D96+1</f>
        <v>150</v>
      </c>
      <c r="E97" s="59">
        <f>+F97</f>
        <v>40582</v>
      </c>
      <c r="F97" s="57">
        <f>+$A$93+$K$1+$B$21</f>
        <v>40582</v>
      </c>
      <c r="G97" s="12" t="s">
        <v>7</v>
      </c>
      <c r="H97" s="55">
        <f>+$H$21</f>
        <v>20.45</v>
      </c>
      <c r="I97" s="13" t="str">
        <f>+$I$21</f>
        <v>CRAL SAN PAOLO</v>
      </c>
      <c r="J97" s="14" t="s">
        <v>8</v>
      </c>
      <c r="K97" s="13" t="str">
        <f>+$I$22</f>
        <v>CASELETTE "A"</v>
      </c>
      <c r="N97" s="65">
        <v>2</v>
      </c>
      <c r="O97" s="66">
        <v>3</v>
      </c>
      <c r="P97" s="71">
        <v>26</v>
      </c>
      <c r="Q97" s="72">
        <v>24</v>
      </c>
      <c r="R97" s="71">
        <v>25</v>
      </c>
      <c r="S97" s="72">
        <v>18</v>
      </c>
      <c r="T97" s="71">
        <v>22</v>
      </c>
      <c r="U97" s="72">
        <v>25</v>
      </c>
      <c r="V97" s="71">
        <v>24</v>
      </c>
      <c r="W97" s="72">
        <v>26</v>
      </c>
      <c r="X97" s="71">
        <v>13</v>
      </c>
      <c r="Y97" s="72">
        <v>15</v>
      </c>
      <c r="AB97" s="53" t="str">
        <f>+$AB$21</f>
        <v>e</v>
      </c>
      <c r="AC97" s="47"/>
      <c r="AD97" s="47">
        <f t="shared" si="7"/>
        <v>1</v>
      </c>
      <c r="AE97" s="47">
        <f t="shared" si="8"/>
        <v>2</v>
      </c>
      <c r="AF97" s="47">
        <f t="shared" si="9"/>
        <v>1</v>
      </c>
      <c r="AG97" s="47"/>
      <c r="AH97" s="47">
        <f t="shared" si="10"/>
        <v>0</v>
      </c>
      <c r="AI97" s="47">
        <f t="shared" si="10"/>
        <v>1</v>
      </c>
      <c r="AJ97" s="47"/>
      <c r="AK97" s="47"/>
      <c r="AL97" s="47"/>
      <c r="AM97" s="47"/>
      <c r="AN97" s="47"/>
      <c r="AO97" s="47"/>
    </row>
    <row r="98" spans="1:41" ht="12" thickBot="1">
      <c r="A98" s="25"/>
      <c r="B98" s="2"/>
      <c r="C98" s="12"/>
      <c r="D98" s="27"/>
      <c r="E98" s="29"/>
      <c r="F98" s="57"/>
      <c r="H98" s="55"/>
      <c r="I98" s="13" t="str">
        <f>+$I$27</f>
        <v>GS GATTONERO</v>
      </c>
      <c r="J98" s="14" t="s">
        <v>8</v>
      </c>
      <c r="K98" s="13" t="str">
        <f>+AB1</f>
        <v>Riposa</v>
      </c>
      <c r="N98" s="36"/>
      <c r="O98" s="36"/>
      <c r="AB98" s="53" t="str">
        <f>+$AB$27</f>
        <v>m</v>
      </c>
      <c r="AC98" s="47"/>
      <c r="AD98" s="47">
        <f t="shared" si="7"/>
        <v>0</v>
      </c>
      <c r="AE98" s="47">
        <f t="shared" si="8"/>
        <v>0</v>
      </c>
      <c r="AF98" s="47">
        <f t="shared" si="9"/>
        <v>0</v>
      </c>
      <c r="AG98" s="47"/>
      <c r="AH98" s="47">
        <f t="shared" si="10"/>
        <v>0</v>
      </c>
      <c r="AI98" s="47">
        <f t="shared" si="10"/>
        <v>0</v>
      </c>
      <c r="AJ98" s="47"/>
      <c r="AK98" s="47"/>
      <c r="AL98" s="47"/>
      <c r="AM98" s="47"/>
      <c r="AN98" s="47"/>
      <c r="AO98" s="47"/>
    </row>
    <row r="99" spans="1:41" ht="12" thickBot="1">
      <c r="A99" s="2"/>
      <c r="B99" s="2"/>
      <c r="E99" s="13"/>
      <c r="F99" s="57"/>
      <c r="G99" s="12" t="s">
        <v>19</v>
      </c>
      <c r="H99" s="55"/>
      <c r="I99" s="13"/>
      <c r="J99" s="14"/>
      <c r="N99" s="119" t="s">
        <v>56</v>
      </c>
      <c r="O99" s="120"/>
      <c r="P99" s="119" t="s">
        <v>57</v>
      </c>
      <c r="Q99" s="120"/>
      <c r="R99" s="119" t="s">
        <v>58</v>
      </c>
      <c r="S99" s="120"/>
      <c r="T99" s="119" t="s">
        <v>115</v>
      </c>
      <c r="U99" s="120"/>
      <c r="V99" s="119" t="s">
        <v>59</v>
      </c>
      <c r="W99" s="120"/>
      <c r="X99" s="119" t="s">
        <v>60</v>
      </c>
      <c r="Y99" s="120"/>
      <c r="AB99" s="53"/>
      <c r="AC99" s="47"/>
      <c r="AD99" s="47">
        <f t="shared" si="7"/>
        <v>0</v>
      </c>
      <c r="AE99" s="47">
        <f t="shared" si="8"/>
        <v>0</v>
      </c>
      <c r="AF99" s="47" t="e">
        <f t="shared" si="9"/>
        <v>#VALUE!</v>
      </c>
      <c r="AG99" s="47"/>
      <c r="AH99" s="47">
        <f t="shared" si="10"/>
        <v>0</v>
      </c>
      <c r="AI99" s="47">
        <f t="shared" si="10"/>
        <v>0</v>
      </c>
      <c r="AJ99" s="47"/>
      <c r="AK99" s="47"/>
      <c r="AL99" s="47"/>
      <c r="AM99" s="47"/>
      <c r="AN99" s="47"/>
      <c r="AO99" s="47"/>
    </row>
    <row r="100" spans="1:41" ht="11.25">
      <c r="A100" s="21">
        <f>A93+7</f>
        <v>98</v>
      </c>
      <c r="B100" s="2"/>
      <c r="C100" s="12" t="str">
        <f>+$F$1</f>
        <v>EMA</v>
      </c>
      <c r="D100" s="27">
        <f>D97+1</f>
        <v>151</v>
      </c>
      <c r="E100" s="59">
        <f>+F100</f>
        <v>40588</v>
      </c>
      <c r="F100" s="57">
        <f>+$A$100+$K$1+$B$23</f>
        <v>40588</v>
      </c>
      <c r="G100" s="12" t="s">
        <v>7</v>
      </c>
      <c r="H100" s="55">
        <f>+$H$23</f>
        <v>21</v>
      </c>
      <c r="I100" s="13" t="str">
        <f>+$I$23</f>
        <v>FEROS</v>
      </c>
      <c r="J100" s="14" t="s">
        <v>8</v>
      </c>
      <c r="K100" s="13" t="str">
        <f>+$I$21</f>
        <v>CRAL SAN PAOLO</v>
      </c>
      <c r="N100" s="61">
        <v>3</v>
      </c>
      <c r="O100" s="62">
        <v>1</v>
      </c>
      <c r="P100" s="67">
        <v>25</v>
      </c>
      <c r="Q100" s="68">
        <v>20</v>
      </c>
      <c r="R100" s="67">
        <v>25</v>
      </c>
      <c r="S100" s="68">
        <v>19</v>
      </c>
      <c r="T100" s="67">
        <v>15</v>
      </c>
      <c r="U100" s="68">
        <v>25</v>
      </c>
      <c r="V100" s="67">
        <v>25</v>
      </c>
      <c r="W100" s="68">
        <v>19</v>
      </c>
      <c r="X100" s="67"/>
      <c r="Y100" s="68"/>
      <c r="AB100" s="53" t="str">
        <f>+$AB$23</f>
        <v>g</v>
      </c>
      <c r="AC100" s="47"/>
      <c r="AD100" s="47">
        <f t="shared" si="7"/>
        <v>3</v>
      </c>
      <c r="AE100" s="47">
        <f t="shared" si="8"/>
        <v>0</v>
      </c>
      <c r="AF100" s="47">
        <f t="shared" si="9"/>
        <v>1</v>
      </c>
      <c r="AG100" s="47"/>
      <c r="AH100" s="47">
        <f t="shared" si="10"/>
        <v>1</v>
      </c>
      <c r="AI100" s="47">
        <f t="shared" si="10"/>
        <v>0</v>
      </c>
      <c r="AJ100" s="47"/>
      <c r="AK100" s="47"/>
      <c r="AL100" s="47"/>
      <c r="AM100" s="47"/>
      <c r="AN100" s="47"/>
      <c r="AO100" s="47"/>
    </row>
    <row r="101" spans="1:41" ht="11.25">
      <c r="A101" s="24"/>
      <c r="B101" s="2"/>
      <c r="C101" s="12" t="str">
        <f>+$F$1</f>
        <v>EMA</v>
      </c>
      <c r="D101" s="27">
        <f>D100+1</f>
        <v>152</v>
      </c>
      <c r="E101" s="59">
        <f>+F101</f>
        <v>40591</v>
      </c>
      <c r="F101" s="57">
        <f>+$A$100+$K$1+$B$24</f>
        <v>40591</v>
      </c>
      <c r="G101" s="12" t="s">
        <v>7</v>
      </c>
      <c r="H101" s="55">
        <f>+$H$24</f>
        <v>20.45</v>
      </c>
      <c r="I101" s="13" t="str">
        <f>+$I$24</f>
        <v>GASP</v>
      </c>
      <c r="J101" s="14" t="s">
        <v>8</v>
      </c>
      <c r="K101" s="13" t="str">
        <f>+$I$20</f>
        <v>UNIVOLLEY</v>
      </c>
      <c r="N101" s="63">
        <v>1</v>
      </c>
      <c r="O101" s="64">
        <v>3</v>
      </c>
      <c r="P101" s="69">
        <v>22</v>
      </c>
      <c r="Q101" s="70">
        <v>25</v>
      </c>
      <c r="R101" s="69">
        <v>25</v>
      </c>
      <c r="S101" s="70">
        <v>15</v>
      </c>
      <c r="T101" s="69">
        <v>20</v>
      </c>
      <c r="U101" s="70">
        <v>25</v>
      </c>
      <c r="V101" s="69">
        <v>20</v>
      </c>
      <c r="W101" s="70">
        <v>25</v>
      </c>
      <c r="X101" s="69"/>
      <c r="Y101" s="70"/>
      <c r="AB101" s="53" t="str">
        <f>+$AB$24</f>
        <v>h</v>
      </c>
      <c r="AC101" s="47"/>
      <c r="AD101" s="47">
        <f t="shared" si="7"/>
        <v>0</v>
      </c>
      <c r="AE101" s="47">
        <f t="shared" si="8"/>
        <v>3</v>
      </c>
      <c r="AF101" s="47">
        <f t="shared" si="9"/>
        <v>1</v>
      </c>
      <c r="AG101" s="47"/>
      <c r="AH101" s="47">
        <f t="shared" si="10"/>
        <v>0</v>
      </c>
      <c r="AI101" s="47">
        <f t="shared" si="10"/>
        <v>1</v>
      </c>
      <c r="AJ101" s="47"/>
      <c r="AK101" s="47"/>
      <c r="AL101" s="47"/>
      <c r="AM101" s="47"/>
      <c r="AN101" s="47"/>
      <c r="AO101" s="47"/>
    </row>
    <row r="102" spans="1:41" ht="11.25">
      <c r="A102" s="24"/>
      <c r="B102" s="2"/>
      <c r="C102" s="12" t="str">
        <f>+$F$1</f>
        <v>EMA</v>
      </c>
      <c r="D102" s="27">
        <f>D101+1</f>
        <v>153</v>
      </c>
      <c r="E102" s="59">
        <f>+F102</f>
        <v>40591</v>
      </c>
      <c r="F102" s="57">
        <f>+$A$100+$K$1+$B$25</f>
        <v>40591</v>
      </c>
      <c r="G102" s="12" t="s">
        <v>7</v>
      </c>
      <c r="H102" s="55">
        <f>+$H$25</f>
        <v>21</v>
      </c>
      <c r="I102" s="13" t="str">
        <f>+$I$25</f>
        <v>PVL</v>
      </c>
      <c r="J102" s="14" t="s">
        <v>8</v>
      </c>
      <c r="K102" s="13" t="str">
        <f>+$I$19</f>
        <v>TIME SPORT</v>
      </c>
      <c r="N102" s="63">
        <v>2</v>
      </c>
      <c r="O102" s="64">
        <v>3</v>
      </c>
      <c r="P102" s="69">
        <v>23</v>
      </c>
      <c r="Q102" s="70">
        <v>25</v>
      </c>
      <c r="R102" s="69">
        <v>25</v>
      </c>
      <c r="S102" s="70">
        <v>13</v>
      </c>
      <c r="T102" s="69">
        <v>25</v>
      </c>
      <c r="U102" s="70">
        <v>21</v>
      </c>
      <c r="V102" s="69">
        <v>12</v>
      </c>
      <c r="W102" s="70">
        <v>25</v>
      </c>
      <c r="X102" s="69">
        <v>15</v>
      </c>
      <c r="Y102" s="70">
        <v>17</v>
      </c>
      <c r="AB102" s="53" t="str">
        <f>+$AB$25</f>
        <v>i</v>
      </c>
      <c r="AC102" s="47"/>
      <c r="AD102" s="47">
        <f t="shared" si="7"/>
        <v>1</v>
      </c>
      <c r="AE102" s="47">
        <f t="shared" si="8"/>
        <v>2</v>
      </c>
      <c r="AF102" s="47">
        <f t="shared" si="9"/>
        <v>1</v>
      </c>
      <c r="AG102" s="47"/>
      <c r="AH102" s="47">
        <f t="shared" si="10"/>
        <v>0</v>
      </c>
      <c r="AI102" s="47">
        <f t="shared" si="10"/>
        <v>1</v>
      </c>
      <c r="AJ102" s="47"/>
      <c r="AK102" s="47"/>
      <c r="AL102" s="47"/>
      <c r="AM102" s="47"/>
      <c r="AN102" s="47"/>
      <c r="AO102" s="47"/>
    </row>
    <row r="103" spans="1:41" ht="11.25">
      <c r="A103" s="24"/>
      <c r="B103" s="2"/>
      <c r="C103" s="12" t="str">
        <f>+$F$1</f>
        <v>EMA</v>
      </c>
      <c r="D103" s="27">
        <f>D102+1</f>
        <v>154</v>
      </c>
      <c r="E103" s="59">
        <f>+F103</f>
        <v>40589</v>
      </c>
      <c r="F103" s="57">
        <f>+$A$100+$K$1+$B$26</f>
        <v>40589</v>
      </c>
      <c r="G103" s="12" t="s">
        <v>7</v>
      </c>
      <c r="H103" s="55">
        <f>+$H$26</f>
        <v>21.3</v>
      </c>
      <c r="I103" s="13" t="str">
        <f>+$I$26</f>
        <v>U.S. SAN SECONDO</v>
      </c>
      <c r="J103" s="14" t="s">
        <v>8</v>
      </c>
      <c r="K103" s="13" t="str">
        <f>+$I$18</f>
        <v>SALUS</v>
      </c>
      <c r="N103" s="63">
        <v>0</v>
      </c>
      <c r="O103" s="64">
        <v>3</v>
      </c>
      <c r="P103" s="69">
        <v>15</v>
      </c>
      <c r="Q103" s="70">
        <v>25</v>
      </c>
      <c r="R103" s="69">
        <v>20</v>
      </c>
      <c r="S103" s="70">
        <v>25</v>
      </c>
      <c r="T103" s="69">
        <v>21</v>
      </c>
      <c r="U103" s="70">
        <v>25</v>
      </c>
      <c r="V103" s="69"/>
      <c r="W103" s="70"/>
      <c r="X103" s="69"/>
      <c r="Y103" s="70"/>
      <c r="AB103" s="53" t="str">
        <f>+$AB$26</f>
        <v>l</v>
      </c>
      <c r="AC103" s="47"/>
      <c r="AD103" s="47">
        <f t="shared" si="7"/>
        <v>0</v>
      </c>
      <c r="AE103" s="47">
        <f t="shared" si="8"/>
        <v>3</v>
      </c>
      <c r="AF103" s="47">
        <f t="shared" si="9"/>
        <v>1</v>
      </c>
      <c r="AG103" s="47"/>
      <c r="AH103" s="47">
        <f t="shared" si="10"/>
        <v>0</v>
      </c>
      <c r="AI103" s="47">
        <f t="shared" si="10"/>
        <v>1</v>
      </c>
      <c r="AJ103" s="47"/>
      <c r="AK103" s="47"/>
      <c r="AL103" s="47"/>
      <c r="AM103" s="47"/>
      <c r="AN103" s="47"/>
      <c r="AO103" s="47"/>
    </row>
    <row r="104" spans="1:41" ht="12" thickBot="1">
      <c r="A104" s="24"/>
      <c r="B104" s="2"/>
      <c r="C104" s="12" t="str">
        <f>+$F$1</f>
        <v>EMA</v>
      </c>
      <c r="D104" s="27">
        <f>D103+1</f>
        <v>155</v>
      </c>
      <c r="E104" s="59">
        <f>+F104</f>
        <v>40590</v>
      </c>
      <c r="F104" s="57">
        <f>+$A$100+$K$1+$B$27</f>
        <v>40590</v>
      </c>
      <c r="G104" s="12" t="s">
        <v>7</v>
      </c>
      <c r="H104" s="55">
        <f>+$H$27</f>
        <v>21</v>
      </c>
      <c r="I104" s="13" t="str">
        <f>+$I$27</f>
        <v>GS GATTONERO</v>
      </c>
      <c r="J104" s="14" t="s">
        <v>8</v>
      </c>
      <c r="K104" s="13" t="str">
        <f>+$I$17</f>
        <v>ARCA VOLLEY</v>
      </c>
      <c r="M104" s="11" t="s">
        <v>119</v>
      </c>
      <c r="N104" s="65">
        <v>3</v>
      </c>
      <c r="O104" s="66">
        <v>0</v>
      </c>
      <c r="P104" s="71">
        <v>25</v>
      </c>
      <c r="Q104" s="72">
        <v>16</v>
      </c>
      <c r="R104" s="71">
        <v>25</v>
      </c>
      <c r="S104" s="72">
        <v>23</v>
      </c>
      <c r="T104" s="71">
        <v>25</v>
      </c>
      <c r="U104" s="72">
        <v>20</v>
      </c>
      <c r="V104" s="71"/>
      <c r="W104" s="72"/>
      <c r="X104" s="71"/>
      <c r="Y104" s="72"/>
      <c r="AB104" s="53" t="str">
        <f>+$AB$27</f>
        <v>m</v>
      </c>
      <c r="AC104" s="47"/>
      <c r="AD104" s="47">
        <f t="shared" si="7"/>
        <v>3</v>
      </c>
      <c r="AE104" s="47">
        <f t="shared" si="8"/>
        <v>0</v>
      </c>
      <c r="AF104" s="47">
        <f t="shared" si="9"/>
        <v>1</v>
      </c>
      <c r="AG104" s="47"/>
      <c r="AH104" s="47">
        <f t="shared" si="10"/>
        <v>1</v>
      </c>
      <c r="AI104" s="47">
        <f t="shared" si="10"/>
        <v>0</v>
      </c>
      <c r="AJ104" s="47"/>
      <c r="AK104" s="47"/>
      <c r="AL104" s="47"/>
      <c r="AM104" s="47"/>
      <c r="AN104" s="47"/>
      <c r="AO104" s="47"/>
    </row>
    <row r="105" spans="1:41" ht="12" thickBot="1">
      <c r="A105" s="25"/>
      <c r="B105" s="2"/>
      <c r="C105" s="12"/>
      <c r="D105" s="27"/>
      <c r="E105" s="29"/>
      <c r="F105" s="57"/>
      <c r="H105" s="55"/>
      <c r="I105" s="13" t="str">
        <f>+$I$22</f>
        <v>CASELETTE "A"</v>
      </c>
      <c r="J105" s="14" t="s">
        <v>8</v>
      </c>
      <c r="K105" s="13" t="str">
        <f>+AB1</f>
        <v>Riposa</v>
      </c>
      <c r="N105" s="36"/>
      <c r="O105" s="36"/>
      <c r="AB105" s="53" t="str">
        <f>+$AB$22</f>
        <v>f</v>
      </c>
      <c r="AC105" s="47"/>
      <c r="AD105" s="47">
        <f t="shared" si="7"/>
        <v>0</v>
      </c>
      <c r="AE105" s="47">
        <f t="shared" si="8"/>
        <v>0</v>
      </c>
      <c r="AF105" s="47">
        <f t="shared" si="9"/>
        <v>0</v>
      </c>
      <c r="AG105" s="47"/>
      <c r="AH105" s="47">
        <f t="shared" si="10"/>
        <v>0</v>
      </c>
      <c r="AI105" s="47">
        <f t="shared" si="10"/>
        <v>0</v>
      </c>
      <c r="AJ105" s="47"/>
      <c r="AK105" s="47"/>
      <c r="AL105" s="47"/>
      <c r="AM105" s="47"/>
      <c r="AN105" s="47"/>
      <c r="AO105" s="47"/>
    </row>
    <row r="106" spans="1:41" ht="12" thickBot="1">
      <c r="A106" s="26"/>
      <c r="B106" s="2"/>
      <c r="E106" s="13"/>
      <c r="F106" s="57"/>
      <c r="G106" s="12" t="s">
        <v>20</v>
      </c>
      <c r="H106" s="55"/>
      <c r="I106" s="13"/>
      <c r="J106" s="14"/>
      <c r="K106" s="1"/>
      <c r="L106" s="1"/>
      <c r="N106" s="119" t="s">
        <v>56</v>
      </c>
      <c r="O106" s="120"/>
      <c r="P106" s="119" t="s">
        <v>57</v>
      </c>
      <c r="Q106" s="120"/>
      <c r="R106" s="119" t="s">
        <v>58</v>
      </c>
      <c r="S106" s="120"/>
      <c r="T106" s="119" t="s">
        <v>115</v>
      </c>
      <c r="U106" s="120"/>
      <c r="V106" s="119" t="s">
        <v>59</v>
      </c>
      <c r="W106" s="120"/>
      <c r="X106" s="119" t="s">
        <v>60</v>
      </c>
      <c r="Y106" s="120"/>
      <c r="AB106" s="53"/>
      <c r="AC106" s="47"/>
      <c r="AD106" s="47">
        <f t="shared" si="7"/>
        <v>0</v>
      </c>
      <c r="AE106" s="47">
        <f t="shared" si="8"/>
        <v>0</v>
      </c>
      <c r="AF106" s="47" t="e">
        <f t="shared" si="9"/>
        <v>#VALUE!</v>
      </c>
      <c r="AG106" s="47"/>
      <c r="AH106" s="47">
        <f t="shared" si="10"/>
        <v>0</v>
      </c>
      <c r="AI106" s="47">
        <f t="shared" si="10"/>
        <v>0</v>
      </c>
      <c r="AJ106" s="47"/>
      <c r="AK106" s="47"/>
      <c r="AL106" s="47"/>
      <c r="AM106" s="47"/>
      <c r="AN106" s="47"/>
      <c r="AO106" s="47"/>
    </row>
    <row r="107" spans="1:41" ht="11.25">
      <c r="A107" s="21">
        <f>A100+7</f>
        <v>105</v>
      </c>
      <c r="B107" s="2"/>
      <c r="C107" s="12" t="str">
        <f>+$F$1</f>
        <v>EMA</v>
      </c>
      <c r="D107" s="27">
        <f>D104+1</f>
        <v>156</v>
      </c>
      <c r="E107" s="59">
        <f>+F107</f>
        <v>40597</v>
      </c>
      <c r="F107" s="57">
        <f>+$A$107+$K$1+$B$27</f>
        <v>40597</v>
      </c>
      <c r="G107" s="12" t="s">
        <v>7</v>
      </c>
      <c r="H107" s="55">
        <f>+$H$27</f>
        <v>21</v>
      </c>
      <c r="I107" s="13" t="str">
        <f>+$I$27</f>
        <v>GS GATTONERO</v>
      </c>
      <c r="J107" s="14" t="s">
        <v>8</v>
      </c>
      <c r="K107" s="35" t="str">
        <f>+$I$18</f>
        <v>SALUS</v>
      </c>
      <c r="L107" s="35"/>
      <c r="N107" s="61">
        <v>3</v>
      </c>
      <c r="O107" s="62">
        <v>2</v>
      </c>
      <c r="P107" s="67">
        <v>25</v>
      </c>
      <c r="Q107" s="68">
        <v>13</v>
      </c>
      <c r="R107" s="67">
        <v>25</v>
      </c>
      <c r="S107" s="68">
        <v>23</v>
      </c>
      <c r="T107" s="67">
        <v>24</v>
      </c>
      <c r="U107" s="68">
        <v>26</v>
      </c>
      <c r="V107" s="67">
        <v>23</v>
      </c>
      <c r="W107" s="68">
        <v>25</v>
      </c>
      <c r="X107" s="67">
        <v>15</v>
      </c>
      <c r="Y107" s="68">
        <v>13</v>
      </c>
      <c r="AB107" s="53" t="str">
        <f>+$AB$27</f>
        <v>m</v>
      </c>
      <c r="AC107" s="47"/>
      <c r="AD107" s="47">
        <f t="shared" si="7"/>
        <v>2</v>
      </c>
      <c r="AE107" s="47">
        <f t="shared" si="8"/>
        <v>1</v>
      </c>
      <c r="AF107" s="47">
        <f t="shared" si="9"/>
        <v>1</v>
      </c>
      <c r="AG107" s="47"/>
      <c r="AH107" s="47">
        <f t="shared" si="10"/>
        <v>1</v>
      </c>
      <c r="AI107" s="47">
        <f t="shared" si="10"/>
        <v>0</v>
      </c>
      <c r="AJ107" s="47"/>
      <c r="AK107" s="47"/>
      <c r="AL107" s="47"/>
      <c r="AM107" s="47"/>
      <c r="AN107" s="47"/>
      <c r="AO107" s="47"/>
    </row>
    <row r="108" spans="1:41" ht="11.25">
      <c r="A108" s="24"/>
      <c r="B108" s="2"/>
      <c r="C108" s="12" t="str">
        <f>+$F$1</f>
        <v>EMA</v>
      </c>
      <c r="D108" s="27">
        <f>D107+1</f>
        <v>157</v>
      </c>
      <c r="E108" s="59">
        <f>+F108</f>
        <v>40596</v>
      </c>
      <c r="F108" s="57">
        <f>+$A$107+$K$1+$B$26</f>
        <v>40596</v>
      </c>
      <c r="G108" s="12" t="s">
        <v>7</v>
      </c>
      <c r="H108" s="55">
        <f>+$H$26</f>
        <v>21.3</v>
      </c>
      <c r="I108" s="13" t="str">
        <f>+$I$26</f>
        <v>U.S. SAN SECONDO</v>
      </c>
      <c r="J108" s="14" t="s">
        <v>8</v>
      </c>
      <c r="K108" s="1" t="str">
        <f>+$I$19</f>
        <v>TIME SPORT</v>
      </c>
      <c r="L108" s="1"/>
      <c r="M108" s="95" t="s">
        <v>103</v>
      </c>
      <c r="N108" s="63">
        <v>3</v>
      </c>
      <c r="O108" s="64">
        <v>2</v>
      </c>
      <c r="P108" s="69">
        <v>18</v>
      </c>
      <c r="Q108" s="70">
        <v>25</v>
      </c>
      <c r="R108" s="69">
        <v>25</v>
      </c>
      <c r="S108" s="70">
        <v>22</v>
      </c>
      <c r="T108" s="69">
        <v>17</v>
      </c>
      <c r="U108" s="70">
        <v>25</v>
      </c>
      <c r="V108" s="69">
        <v>25</v>
      </c>
      <c r="W108" s="70">
        <v>19</v>
      </c>
      <c r="X108" s="69">
        <v>15</v>
      </c>
      <c r="Y108" s="70">
        <v>10</v>
      </c>
      <c r="AB108" s="53" t="str">
        <f>+$AB$26</f>
        <v>l</v>
      </c>
      <c r="AC108" s="47"/>
      <c r="AD108" s="47">
        <f t="shared" si="7"/>
        <v>2</v>
      </c>
      <c r="AE108" s="47">
        <f t="shared" si="8"/>
        <v>1</v>
      </c>
      <c r="AF108" s="47">
        <f t="shared" si="9"/>
        <v>1</v>
      </c>
      <c r="AG108" s="47"/>
      <c r="AH108" s="47">
        <f t="shared" si="10"/>
        <v>1</v>
      </c>
      <c r="AI108" s="47">
        <f t="shared" si="10"/>
        <v>0</v>
      </c>
      <c r="AJ108" s="47"/>
      <c r="AK108" s="47"/>
      <c r="AL108" s="47"/>
      <c r="AM108" s="47"/>
      <c r="AN108" s="47"/>
      <c r="AO108" s="47"/>
    </row>
    <row r="109" spans="1:41" ht="11.25">
      <c r="A109" s="24"/>
      <c r="B109" s="2"/>
      <c r="C109" s="12" t="str">
        <f>+$F$1</f>
        <v>EMA</v>
      </c>
      <c r="D109" s="27">
        <f>D108+1</f>
        <v>158</v>
      </c>
      <c r="E109" s="59">
        <f>+F109</f>
        <v>40598</v>
      </c>
      <c r="F109" s="57">
        <f>+$A$107+$K$1+$B$25</f>
        <v>40598</v>
      </c>
      <c r="G109" s="12" t="s">
        <v>7</v>
      </c>
      <c r="H109" s="55">
        <f>+$H$25</f>
        <v>21</v>
      </c>
      <c r="I109" s="13" t="str">
        <f>+$I$25</f>
        <v>PVL</v>
      </c>
      <c r="J109" s="14" t="s">
        <v>8</v>
      </c>
      <c r="K109" s="1" t="str">
        <f>+$I$20</f>
        <v>UNIVOLLEY</v>
      </c>
      <c r="L109" s="1"/>
      <c r="N109" s="63">
        <v>2</v>
      </c>
      <c r="O109" s="64">
        <v>3</v>
      </c>
      <c r="P109" s="69">
        <v>19</v>
      </c>
      <c r="Q109" s="70">
        <v>25</v>
      </c>
      <c r="R109" s="69">
        <v>25</v>
      </c>
      <c r="S109" s="70">
        <v>19</v>
      </c>
      <c r="T109" s="69">
        <v>25</v>
      </c>
      <c r="U109" s="70">
        <v>18</v>
      </c>
      <c r="V109" s="69">
        <v>19</v>
      </c>
      <c r="W109" s="70">
        <v>25</v>
      </c>
      <c r="X109" s="69">
        <v>12</v>
      </c>
      <c r="Y109" s="70">
        <v>25</v>
      </c>
      <c r="AB109" s="53" t="str">
        <f>+$AB$25</f>
        <v>i</v>
      </c>
      <c r="AC109" s="47"/>
      <c r="AD109" s="47">
        <f t="shared" si="7"/>
        <v>1</v>
      </c>
      <c r="AE109" s="47">
        <f t="shared" si="8"/>
        <v>2</v>
      </c>
      <c r="AF109" s="47">
        <f t="shared" si="9"/>
        <v>1</v>
      </c>
      <c r="AG109" s="47"/>
      <c r="AH109" s="47">
        <f t="shared" si="10"/>
        <v>0</v>
      </c>
      <c r="AI109" s="47">
        <f t="shared" si="10"/>
        <v>1</v>
      </c>
      <c r="AJ109" s="47"/>
      <c r="AK109" s="47"/>
      <c r="AL109" s="47"/>
      <c r="AM109" s="47"/>
      <c r="AN109" s="47"/>
      <c r="AO109" s="47"/>
    </row>
    <row r="110" spans="1:41" ht="11.25">
      <c r="A110" s="24"/>
      <c r="B110" s="2"/>
      <c r="C110" s="12" t="str">
        <f>+$F$1</f>
        <v>EMA</v>
      </c>
      <c r="D110" s="27">
        <f>D109+1</f>
        <v>159</v>
      </c>
      <c r="E110" s="59">
        <f>+F110</f>
        <v>40598</v>
      </c>
      <c r="F110" s="57">
        <f>+$A$107+$K$1+$B$24</f>
        <v>40598</v>
      </c>
      <c r="G110" s="12" t="s">
        <v>7</v>
      </c>
      <c r="H110" s="55">
        <f>+$H$24</f>
        <v>20.45</v>
      </c>
      <c r="I110" s="13" t="str">
        <f>+$I$24</f>
        <v>GASP</v>
      </c>
      <c r="J110" s="14" t="s">
        <v>8</v>
      </c>
      <c r="K110" s="1" t="str">
        <f>+$I$21</f>
        <v>CRAL SAN PAOLO</v>
      </c>
      <c r="L110" s="1"/>
      <c r="N110" s="63">
        <v>3</v>
      </c>
      <c r="O110" s="64">
        <v>1</v>
      </c>
      <c r="P110" s="69">
        <v>25</v>
      </c>
      <c r="Q110" s="70">
        <v>21</v>
      </c>
      <c r="R110" s="69">
        <v>25</v>
      </c>
      <c r="S110" s="70">
        <v>17</v>
      </c>
      <c r="T110" s="69">
        <v>25</v>
      </c>
      <c r="U110" s="70">
        <v>27</v>
      </c>
      <c r="V110" s="69">
        <v>25</v>
      </c>
      <c r="W110" s="70">
        <v>23</v>
      </c>
      <c r="X110" s="69"/>
      <c r="Y110" s="70"/>
      <c r="AB110" s="53" t="str">
        <f>+$AB$24</f>
        <v>h</v>
      </c>
      <c r="AC110" s="47"/>
      <c r="AD110" s="47">
        <f t="shared" si="7"/>
        <v>3</v>
      </c>
      <c r="AE110" s="47">
        <f t="shared" si="8"/>
        <v>0</v>
      </c>
      <c r="AF110" s="47">
        <f t="shared" si="9"/>
        <v>1</v>
      </c>
      <c r="AG110" s="47"/>
      <c r="AH110" s="47">
        <f t="shared" si="10"/>
        <v>1</v>
      </c>
      <c r="AI110" s="47">
        <f t="shared" si="10"/>
        <v>0</v>
      </c>
      <c r="AJ110" s="47"/>
      <c r="AK110" s="47"/>
      <c r="AL110" s="47"/>
      <c r="AM110" s="47"/>
      <c r="AN110" s="47"/>
      <c r="AO110" s="47"/>
    </row>
    <row r="111" spans="1:41" ht="12" thickBot="1">
      <c r="A111" s="24"/>
      <c r="B111" s="2"/>
      <c r="C111" s="12" t="str">
        <f>+$F$1</f>
        <v>EMA</v>
      </c>
      <c r="D111" s="27">
        <f>D110+1</f>
        <v>160</v>
      </c>
      <c r="E111" s="59">
        <f>+F111</f>
        <v>40595</v>
      </c>
      <c r="F111" s="57">
        <f>+$A$107+$K$1+$B$23</f>
        <v>40595</v>
      </c>
      <c r="G111" s="12" t="s">
        <v>7</v>
      </c>
      <c r="H111" s="55">
        <f>+$H$23</f>
        <v>21</v>
      </c>
      <c r="I111" s="13" t="str">
        <f>+$I$23</f>
        <v>FEROS</v>
      </c>
      <c r="J111" s="14" t="s">
        <v>8</v>
      </c>
      <c r="K111" s="1" t="str">
        <f>+$I$22</f>
        <v>CASELETTE "A"</v>
      </c>
      <c r="L111" s="1"/>
      <c r="N111" s="65">
        <v>1</v>
      </c>
      <c r="O111" s="66">
        <v>3</v>
      </c>
      <c r="P111" s="71">
        <v>25</v>
      </c>
      <c r="Q111" s="72">
        <v>12</v>
      </c>
      <c r="R111" s="71">
        <v>22</v>
      </c>
      <c r="S111" s="72">
        <v>25</v>
      </c>
      <c r="T111" s="71">
        <v>21</v>
      </c>
      <c r="U111" s="72">
        <v>25</v>
      </c>
      <c r="V111" s="71">
        <v>22</v>
      </c>
      <c r="W111" s="72">
        <v>25</v>
      </c>
      <c r="X111" s="71"/>
      <c r="Y111" s="72"/>
      <c r="AB111" s="53" t="str">
        <f>+$AB$23</f>
        <v>g</v>
      </c>
      <c r="AC111" s="47"/>
      <c r="AD111" s="47">
        <f t="shared" si="7"/>
        <v>0</v>
      </c>
      <c r="AE111" s="47">
        <f t="shared" si="8"/>
        <v>3</v>
      </c>
      <c r="AF111" s="47">
        <f t="shared" si="9"/>
        <v>1</v>
      </c>
      <c r="AG111" s="47"/>
      <c r="AH111" s="47">
        <f t="shared" si="10"/>
        <v>0</v>
      </c>
      <c r="AI111" s="47">
        <f t="shared" si="10"/>
        <v>1</v>
      </c>
      <c r="AJ111" s="47"/>
      <c r="AK111" s="47"/>
      <c r="AL111" s="47"/>
      <c r="AM111" s="47"/>
      <c r="AN111" s="47"/>
      <c r="AO111" s="47"/>
    </row>
    <row r="112" spans="1:41" ht="12" thickBot="1">
      <c r="A112" s="25"/>
      <c r="B112" s="2"/>
      <c r="C112" s="12"/>
      <c r="D112" s="27"/>
      <c r="E112" s="29"/>
      <c r="F112" s="57"/>
      <c r="H112" s="55"/>
      <c r="I112" s="1" t="str">
        <f>+$I$17</f>
        <v>ARCA VOLLEY</v>
      </c>
      <c r="J112" s="14" t="s">
        <v>8</v>
      </c>
      <c r="K112" s="1" t="str">
        <f>+AB1</f>
        <v>Riposa</v>
      </c>
      <c r="L112" s="1"/>
      <c r="N112" s="36"/>
      <c r="O112" s="36"/>
      <c r="AB112" s="47" t="str">
        <f>+$AB$17</f>
        <v>a</v>
      </c>
      <c r="AC112" s="47"/>
      <c r="AD112" s="47">
        <f t="shared" si="7"/>
        <v>0</v>
      </c>
      <c r="AE112" s="47">
        <f t="shared" si="8"/>
        <v>0</v>
      </c>
      <c r="AF112" s="47">
        <f t="shared" si="9"/>
        <v>0</v>
      </c>
      <c r="AG112" s="47"/>
      <c r="AH112" s="47">
        <f t="shared" si="10"/>
        <v>0</v>
      </c>
      <c r="AI112" s="47">
        <f t="shared" si="10"/>
        <v>0</v>
      </c>
      <c r="AJ112" s="47"/>
      <c r="AK112" s="47"/>
      <c r="AL112" s="47"/>
      <c r="AM112" s="47"/>
      <c r="AN112" s="47"/>
      <c r="AO112" s="47"/>
    </row>
    <row r="113" spans="1:41" ht="12" thickBot="1">
      <c r="A113" s="2"/>
      <c r="B113" s="2"/>
      <c r="E113" s="13"/>
      <c r="F113" s="57"/>
      <c r="G113" s="12" t="s">
        <v>21</v>
      </c>
      <c r="H113" s="55"/>
      <c r="I113" s="13"/>
      <c r="J113" s="14"/>
      <c r="K113" s="1"/>
      <c r="L113" s="1"/>
      <c r="N113" s="119" t="s">
        <v>56</v>
      </c>
      <c r="O113" s="120"/>
      <c r="P113" s="119" t="s">
        <v>57</v>
      </c>
      <c r="Q113" s="120"/>
      <c r="R113" s="119" t="s">
        <v>58</v>
      </c>
      <c r="S113" s="120"/>
      <c r="T113" s="119" t="s">
        <v>115</v>
      </c>
      <c r="U113" s="120"/>
      <c r="V113" s="119" t="s">
        <v>59</v>
      </c>
      <c r="W113" s="120"/>
      <c r="X113" s="119" t="s">
        <v>60</v>
      </c>
      <c r="Y113" s="120"/>
      <c r="AB113" s="53"/>
      <c r="AC113" s="47"/>
      <c r="AD113" s="47">
        <f t="shared" si="7"/>
        <v>0</v>
      </c>
      <c r="AE113" s="47">
        <f t="shared" si="8"/>
        <v>0</v>
      </c>
      <c r="AF113" s="47" t="e">
        <f t="shared" si="9"/>
        <v>#VALUE!</v>
      </c>
      <c r="AG113" s="47"/>
      <c r="AH113" s="47">
        <f t="shared" si="10"/>
        <v>0</v>
      </c>
      <c r="AI113" s="47">
        <f t="shared" si="10"/>
        <v>0</v>
      </c>
      <c r="AJ113" s="47"/>
      <c r="AK113" s="47"/>
      <c r="AL113" s="47"/>
      <c r="AM113" s="47"/>
      <c r="AN113" s="47"/>
      <c r="AO113" s="47"/>
    </row>
    <row r="114" spans="1:41" ht="11.25">
      <c r="A114" s="21">
        <f>A107+7</f>
        <v>112</v>
      </c>
      <c r="B114" s="2"/>
      <c r="C114" s="12" t="str">
        <f>+$F$1</f>
        <v>EMA</v>
      </c>
      <c r="D114" s="27">
        <f>D111+1</f>
        <v>161</v>
      </c>
      <c r="E114" s="59">
        <f>+F114</f>
        <v>40605</v>
      </c>
      <c r="F114" s="57">
        <f>+$A$114+$K$1+$B$22</f>
        <v>40605</v>
      </c>
      <c r="G114" s="12" t="s">
        <v>7</v>
      </c>
      <c r="H114" s="55">
        <f>+$H$22</f>
        <v>21.15</v>
      </c>
      <c r="I114" s="13" t="str">
        <f>+$I$22</f>
        <v>CASELETTE "A"</v>
      </c>
      <c r="J114" s="14" t="s">
        <v>8</v>
      </c>
      <c r="K114" s="1" t="str">
        <f>+$I$24</f>
        <v>GASP</v>
      </c>
      <c r="L114" s="1"/>
      <c r="N114" s="61">
        <v>3</v>
      </c>
      <c r="O114" s="62">
        <v>2</v>
      </c>
      <c r="P114" s="67">
        <v>23</v>
      </c>
      <c r="Q114" s="68">
        <v>25</v>
      </c>
      <c r="R114" s="67">
        <v>19</v>
      </c>
      <c r="S114" s="68">
        <v>25</v>
      </c>
      <c r="T114" s="67">
        <v>25</v>
      </c>
      <c r="U114" s="68">
        <v>20</v>
      </c>
      <c r="V114" s="67">
        <v>25</v>
      </c>
      <c r="W114" s="68">
        <v>22</v>
      </c>
      <c r="X114" s="67">
        <v>16</v>
      </c>
      <c r="Y114" s="68">
        <v>14</v>
      </c>
      <c r="AB114" s="53" t="str">
        <f>+$AB$22</f>
        <v>f</v>
      </c>
      <c r="AC114" s="47"/>
      <c r="AD114" s="47">
        <f t="shared" si="7"/>
        <v>2</v>
      </c>
      <c r="AE114" s="47">
        <f t="shared" si="8"/>
        <v>1</v>
      </c>
      <c r="AF114" s="47">
        <f t="shared" si="9"/>
        <v>1</v>
      </c>
      <c r="AG114" s="47"/>
      <c r="AH114" s="47">
        <f t="shared" si="10"/>
        <v>1</v>
      </c>
      <c r="AI114" s="47">
        <f t="shared" si="10"/>
        <v>0</v>
      </c>
      <c r="AJ114" s="47"/>
      <c r="AK114" s="47"/>
      <c r="AL114" s="47"/>
      <c r="AM114" s="47"/>
      <c r="AN114" s="47"/>
      <c r="AO114" s="47"/>
    </row>
    <row r="115" spans="1:41" ht="11.25">
      <c r="A115" s="24"/>
      <c r="B115" s="2"/>
      <c r="C115" s="12" t="str">
        <f>+$F$1</f>
        <v>EMA</v>
      </c>
      <c r="D115" s="27">
        <f>D114+1</f>
        <v>162</v>
      </c>
      <c r="E115" s="59">
        <f>+F115</f>
        <v>40603</v>
      </c>
      <c r="F115" s="57">
        <f>+$A$114+$K$1+$B$21</f>
        <v>40603</v>
      </c>
      <c r="G115" s="12" t="s">
        <v>7</v>
      </c>
      <c r="H115" s="55">
        <f>+$H$21</f>
        <v>20.45</v>
      </c>
      <c r="I115" s="13" t="str">
        <f>+$I$21</f>
        <v>CRAL SAN PAOLO</v>
      </c>
      <c r="J115" s="14" t="s">
        <v>8</v>
      </c>
      <c r="K115" s="1" t="str">
        <f>+$I$25</f>
        <v>PVL</v>
      </c>
      <c r="L115" s="1"/>
      <c r="N115" s="63">
        <v>2</v>
      </c>
      <c r="O115" s="64">
        <v>3</v>
      </c>
      <c r="P115" s="69">
        <v>22</v>
      </c>
      <c r="Q115" s="70">
        <v>25</v>
      </c>
      <c r="R115" s="69">
        <v>19</v>
      </c>
      <c r="S115" s="70">
        <v>25</v>
      </c>
      <c r="T115" s="69">
        <v>25</v>
      </c>
      <c r="U115" s="70">
        <v>21</v>
      </c>
      <c r="V115" s="69">
        <v>27</v>
      </c>
      <c r="W115" s="70">
        <v>25</v>
      </c>
      <c r="X115" s="69">
        <v>13</v>
      </c>
      <c r="Y115" s="70">
        <v>15</v>
      </c>
      <c r="AB115" s="53" t="str">
        <f>+$AB$21</f>
        <v>e</v>
      </c>
      <c r="AC115" s="47"/>
      <c r="AD115" s="47">
        <f t="shared" si="7"/>
        <v>1</v>
      </c>
      <c r="AE115" s="47">
        <f t="shared" si="8"/>
        <v>2</v>
      </c>
      <c r="AF115" s="47">
        <f t="shared" si="9"/>
        <v>1</v>
      </c>
      <c r="AG115" s="47"/>
      <c r="AH115" s="47">
        <f t="shared" si="10"/>
        <v>0</v>
      </c>
      <c r="AI115" s="47">
        <f t="shared" si="10"/>
        <v>1</v>
      </c>
      <c r="AJ115" s="47"/>
      <c r="AK115" s="47"/>
      <c r="AL115" s="47"/>
      <c r="AM115" s="47"/>
      <c r="AN115" s="47"/>
      <c r="AO115" s="47"/>
    </row>
    <row r="116" spans="1:41" ht="11.25">
      <c r="A116" s="24"/>
      <c r="B116" s="2"/>
      <c r="C116" s="12" t="str">
        <f>+$F$1</f>
        <v>EMA</v>
      </c>
      <c r="D116" s="27">
        <f>D115+1</f>
        <v>163</v>
      </c>
      <c r="E116" s="59">
        <f>+F116</f>
        <v>40604</v>
      </c>
      <c r="F116" s="57">
        <f>+$A$114+$K$1+$B$20</f>
        <v>40604</v>
      </c>
      <c r="G116" s="12" t="s">
        <v>7</v>
      </c>
      <c r="H116" s="55">
        <f>+$H$20</f>
        <v>21</v>
      </c>
      <c r="I116" s="13" t="str">
        <f>+$I$20</f>
        <v>UNIVOLLEY</v>
      </c>
      <c r="J116" s="14" t="s">
        <v>8</v>
      </c>
      <c r="K116" s="1" t="str">
        <f>+$I$26</f>
        <v>U.S. SAN SECONDO</v>
      </c>
      <c r="L116" s="1"/>
      <c r="M116" s="11" t="s">
        <v>121</v>
      </c>
      <c r="N116" s="63">
        <v>3</v>
      </c>
      <c r="O116" s="64">
        <v>2</v>
      </c>
      <c r="P116" s="69">
        <v>25</v>
      </c>
      <c r="Q116" s="70">
        <v>23</v>
      </c>
      <c r="R116" s="69">
        <v>25</v>
      </c>
      <c r="S116" s="70">
        <v>21</v>
      </c>
      <c r="T116" s="69">
        <v>18</v>
      </c>
      <c r="U116" s="70">
        <v>25</v>
      </c>
      <c r="V116" s="69">
        <v>20</v>
      </c>
      <c r="W116" s="70">
        <v>25</v>
      </c>
      <c r="X116" s="69">
        <v>15</v>
      </c>
      <c r="Y116" s="70">
        <v>10</v>
      </c>
      <c r="AB116" s="53" t="str">
        <f>+$AB$20</f>
        <v>d</v>
      </c>
      <c r="AC116" s="47"/>
      <c r="AD116" s="47">
        <f t="shared" si="7"/>
        <v>2</v>
      </c>
      <c r="AE116" s="47">
        <f t="shared" si="8"/>
        <v>1</v>
      </c>
      <c r="AF116" s="47">
        <f t="shared" si="9"/>
        <v>1</v>
      </c>
      <c r="AG116" s="47"/>
      <c r="AH116" s="47">
        <f t="shared" si="10"/>
        <v>1</v>
      </c>
      <c r="AI116" s="47">
        <f t="shared" si="10"/>
        <v>0</v>
      </c>
      <c r="AJ116" s="47"/>
      <c r="AK116" s="47"/>
      <c r="AL116" s="47"/>
      <c r="AM116" s="47"/>
      <c r="AN116" s="47"/>
      <c r="AO116" s="47"/>
    </row>
    <row r="117" spans="1:41" ht="11.25">
      <c r="A117" s="24"/>
      <c r="B117" s="2"/>
      <c r="C117" s="12" t="str">
        <f>+$F$1</f>
        <v>EMA</v>
      </c>
      <c r="D117" s="27">
        <f>D116+1</f>
        <v>164</v>
      </c>
      <c r="E117" s="59">
        <f>+F117</f>
        <v>40605</v>
      </c>
      <c r="F117" s="57">
        <f>+$A$114+$K$1+$B$19</f>
        <v>40605</v>
      </c>
      <c r="G117" s="12" t="s">
        <v>7</v>
      </c>
      <c r="H117" s="55">
        <f>+$H$19</f>
        <v>20.3</v>
      </c>
      <c r="I117" s="13" t="str">
        <f>+$I$19</f>
        <v>TIME SPORT</v>
      </c>
      <c r="J117" s="14" t="s">
        <v>8</v>
      </c>
      <c r="K117" s="1" t="str">
        <f>+$I$27</f>
        <v>GS GATTONERO</v>
      </c>
      <c r="L117" s="1"/>
      <c r="N117" s="63">
        <v>1</v>
      </c>
      <c r="O117" s="64">
        <v>3</v>
      </c>
      <c r="P117" s="69">
        <v>15</v>
      </c>
      <c r="Q117" s="70">
        <v>25</v>
      </c>
      <c r="R117" s="69">
        <v>14</v>
      </c>
      <c r="S117" s="70">
        <v>25</v>
      </c>
      <c r="T117" s="69">
        <v>25</v>
      </c>
      <c r="U117" s="70">
        <v>15</v>
      </c>
      <c r="V117" s="69">
        <v>18</v>
      </c>
      <c r="W117" s="70">
        <v>25</v>
      </c>
      <c r="X117" s="69"/>
      <c r="Y117" s="70"/>
      <c r="AB117" s="53" t="str">
        <f>+$AB$19</f>
        <v>c</v>
      </c>
      <c r="AC117" s="47"/>
      <c r="AD117" s="47">
        <f t="shared" si="7"/>
        <v>0</v>
      </c>
      <c r="AE117" s="47">
        <f t="shared" si="8"/>
        <v>3</v>
      </c>
      <c r="AF117" s="47">
        <f t="shared" si="9"/>
        <v>1</v>
      </c>
      <c r="AG117" s="47"/>
      <c r="AH117" s="47">
        <f t="shared" si="10"/>
        <v>0</v>
      </c>
      <c r="AI117" s="47">
        <f t="shared" si="10"/>
        <v>1</v>
      </c>
      <c r="AJ117" s="47"/>
      <c r="AK117" s="47"/>
      <c r="AL117" s="47"/>
      <c r="AM117" s="47"/>
      <c r="AN117" s="47"/>
      <c r="AO117" s="47"/>
    </row>
    <row r="118" spans="1:41" ht="12" thickBot="1">
      <c r="A118" s="24"/>
      <c r="B118" s="2"/>
      <c r="C118" s="12" t="str">
        <f>+$F$1</f>
        <v>EMA</v>
      </c>
      <c r="D118" s="27">
        <f>D117+1</f>
        <v>165</v>
      </c>
      <c r="E118" s="59">
        <f>+F118</f>
        <v>40605</v>
      </c>
      <c r="F118" s="57">
        <f>+$A$114+$K$1+$B$18</f>
        <v>40605</v>
      </c>
      <c r="G118" s="12" t="s">
        <v>7</v>
      </c>
      <c r="H118" s="55">
        <f>+$H$18</f>
        <v>21</v>
      </c>
      <c r="I118" s="13" t="str">
        <f>+$I$18</f>
        <v>SALUS</v>
      </c>
      <c r="J118" s="14" t="s">
        <v>8</v>
      </c>
      <c r="K118" s="1" t="str">
        <f>+$I$17</f>
        <v>ARCA VOLLEY</v>
      </c>
      <c r="L118" s="1"/>
      <c r="N118" s="65">
        <v>2</v>
      </c>
      <c r="O118" s="66">
        <v>3</v>
      </c>
      <c r="P118" s="71">
        <v>25</v>
      </c>
      <c r="Q118" s="72">
        <v>14</v>
      </c>
      <c r="R118" s="71">
        <v>23</v>
      </c>
      <c r="S118" s="72">
        <v>25</v>
      </c>
      <c r="T118" s="71">
        <v>25</v>
      </c>
      <c r="U118" s="72">
        <v>17</v>
      </c>
      <c r="V118" s="71">
        <v>17</v>
      </c>
      <c r="W118" s="72">
        <v>25</v>
      </c>
      <c r="X118" s="71">
        <v>13</v>
      </c>
      <c r="Y118" s="72">
        <v>15</v>
      </c>
      <c r="AB118" s="53" t="str">
        <f>+$AB$18</f>
        <v>b</v>
      </c>
      <c r="AC118" s="47"/>
      <c r="AD118" s="47">
        <f t="shared" si="7"/>
        <v>1</v>
      </c>
      <c r="AE118" s="47">
        <f t="shared" si="8"/>
        <v>2</v>
      </c>
      <c r="AF118" s="47">
        <f t="shared" si="9"/>
        <v>1</v>
      </c>
      <c r="AG118" s="47"/>
      <c r="AH118" s="47">
        <f t="shared" si="10"/>
        <v>0</v>
      </c>
      <c r="AI118" s="47">
        <f t="shared" si="10"/>
        <v>1</v>
      </c>
      <c r="AJ118" s="47"/>
      <c r="AK118" s="47"/>
      <c r="AL118" s="47"/>
      <c r="AM118" s="47"/>
      <c r="AN118" s="47"/>
      <c r="AO118" s="47"/>
    </row>
    <row r="119" spans="1:41" ht="12" thickBot="1">
      <c r="A119" s="25"/>
      <c r="B119" s="2"/>
      <c r="C119" s="12"/>
      <c r="D119" s="27"/>
      <c r="E119" s="29"/>
      <c r="F119" s="57"/>
      <c r="H119" s="55"/>
      <c r="I119" s="13" t="str">
        <f>+$I$23</f>
        <v>FEROS</v>
      </c>
      <c r="J119" s="14" t="s">
        <v>8</v>
      </c>
      <c r="K119" s="1" t="str">
        <f>+AB1</f>
        <v>Riposa</v>
      </c>
      <c r="L119" s="1"/>
      <c r="N119" s="36"/>
      <c r="O119" s="36"/>
      <c r="AB119" s="53" t="str">
        <f>+$AB$23</f>
        <v>g</v>
      </c>
      <c r="AC119" s="47"/>
      <c r="AD119" s="47">
        <f t="shared" si="7"/>
        <v>0</v>
      </c>
      <c r="AE119" s="47">
        <f t="shared" si="8"/>
        <v>0</v>
      </c>
      <c r="AF119" s="47">
        <f t="shared" si="9"/>
        <v>0</v>
      </c>
      <c r="AG119" s="47"/>
      <c r="AH119" s="47">
        <f t="shared" si="10"/>
        <v>0</v>
      </c>
      <c r="AI119" s="47">
        <f t="shared" si="10"/>
        <v>0</v>
      </c>
      <c r="AJ119" s="47"/>
      <c r="AK119" s="47"/>
      <c r="AL119" s="47"/>
      <c r="AM119" s="47"/>
      <c r="AN119" s="47"/>
      <c r="AO119" s="47"/>
    </row>
    <row r="120" spans="1:41" ht="12" thickBot="1">
      <c r="A120" s="2"/>
      <c r="B120" s="2"/>
      <c r="D120" s="27"/>
      <c r="E120" s="13"/>
      <c r="F120" s="57"/>
      <c r="G120" s="12" t="s">
        <v>22</v>
      </c>
      <c r="H120" s="55"/>
      <c r="I120" s="13"/>
      <c r="J120" s="14"/>
      <c r="K120" s="1"/>
      <c r="L120" s="1"/>
      <c r="N120" s="119" t="s">
        <v>56</v>
      </c>
      <c r="O120" s="120"/>
      <c r="P120" s="119" t="s">
        <v>57</v>
      </c>
      <c r="Q120" s="120"/>
      <c r="R120" s="119" t="s">
        <v>58</v>
      </c>
      <c r="S120" s="120"/>
      <c r="T120" s="119" t="s">
        <v>115</v>
      </c>
      <c r="U120" s="120"/>
      <c r="V120" s="119" t="s">
        <v>59</v>
      </c>
      <c r="W120" s="120"/>
      <c r="X120" s="119" t="s">
        <v>60</v>
      </c>
      <c r="Y120" s="120"/>
      <c r="AB120" s="53"/>
      <c r="AC120" s="47"/>
      <c r="AD120" s="47">
        <f t="shared" si="7"/>
        <v>0</v>
      </c>
      <c r="AE120" s="47">
        <f t="shared" si="8"/>
        <v>0</v>
      </c>
      <c r="AF120" s="47" t="e">
        <f t="shared" si="9"/>
        <v>#VALUE!</v>
      </c>
      <c r="AG120" s="47"/>
      <c r="AH120" s="47">
        <f t="shared" si="10"/>
        <v>0</v>
      </c>
      <c r="AI120" s="47">
        <f t="shared" si="10"/>
        <v>0</v>
      </c>
      <c r="AJ120" s="47"/>
      <c r="AK120" s="47"/>
      <c r="AL120" s="47"/>
      <c r="AM120" s="47"/>
      <c r="AN120" s="47"/>
      <c r="AO120" s="47"/>
    </row>
    <row r="121" spans="1:41" ht="11.25">
      <c r="A121" s="21">
        <f>A114+7</f>
        <v>119</v>
      </c>
      <c r="B121" s="2"/>
      <c r="C121" s="12" t="str">
        <f>+$F$1</f>
        <v>EMA</v>
      </c>
      <c r="D121" s="27">
        <f>D118+1</f>
        <v>166</v>
      </c>
      <c r="E121" s="59">
        <f>+F121</f>
        <v>40611</v>
      </c>
      <c r="F121" s="57">
        <f>+$A$121+$K$1+$B$17</f>
        <v>40611</v>
      </c>
      <c r="G121" s="12" t="s">
        <v>7</v>
      </c>
      <c r="H121" s="55">
        <f>+$H$17</f>
        <v>20.3</v>
      </c>
      <c r="I121" s="13" t="str">
        <f>+$I$17</f>
        <v>ARCA VOLLEY</v>
      </c>
      <c r="J121" s="14" t="s">
        <v>8</v>
      </c>
      <c r="K121" s="1" t="str">
        <f>+$I$19</f>
        <v>TIME SPORT</v>
      </c>
      <c r="L121" s="1"/>
      <c r="N121" s="61">
        <v>2</v>
      </c>
      <c r="O121" s="62">
        <v>3</v>
      </c>
      <c r="P121" s="67">
        <v>26</v>
      </c>
      <c r="Q121" s="68">
        <v>28</v>
      </c>
      <c r="R121" s="67">
        <v>24</v>
      </c>
      <c r="S121" s="68">
        <v>26</v>
      </c>
      <c r="T121" s="67">
        <v>25</v>
      </c>
      <c r="U121" s="68">
        <v>21</v>
      </c>
      <c r="V121" s="67">
        <v>25</v>
      </c>
      <c r="W121" s="68">
        <v>22</v>
      </c>
      <c r="X121" s="67">
        <v>9</v>
      </c>
      <c r="Y121" s="68">
        <v>15</v>
      </c>
      <c r="AB121" s="53" t="str">
        <f>+$AB$17</f>
        <v>a</v>
      </c>
      <c r="AC121" s="47"/>
      <c r="AD121" s="47">
        <f t="shared" si="7"/>
        <v>1</v>
      </c>
      <c r="AE121" s="47">
        <f t="shared" si="8"/>
        <v>2</v>
      </c>
      <c r="AF121" s="47">
        <f t="shared" si="9"/>
        <v>1</v>
      </c>
      <c r="AG121" s="47"/>
      <c r="AH121" s="47">
        <f t="shared" si="10"/>
        <v>0</v>
      </c>
      <c r="AI121" s="47">
        <f t="shared" si="10"/>
        <v>1</v>
      </c>
      <c r="AJ121" s="47"/>
      <c r="AK121" s="47"/>
      <c r="AL121" s="47"/>
      <c r="AM121" s="47"/>
      <c r="AN121" s="47"/>
      <c r="AO121" s="47"/>
    </row>
    <row r="122" spans="1:41" ht="11.25">
      <c r="A122" s="24"/>
      <c r="B122" s="2"/>
      <c r="C122" s="12" t="str">
        <f>+$F$1</f>
        <v>EMA</v>
      </c>
      <c r="D122" s="27">
        <f>D121+1</f>
        <v>167</v>
      </c>
      <c r="E122" s="59">
        <f>+F122</f>
        <v>40611</v>
      </c>
      <c r="F122" s="57">
        <f>+$A$121+$K$1+$B$27</f>
        <v>40611</v>
      </c>
      <c r="G122" s="12" t="s">
        <v>7</v>
      </c>
      <c r="H122" s="55">
        <f>+$H$27</f>
        <v>21</v>
      </c>
      <c r="I122" s="13" t="str">
        <f>+$I$27</f>
        <v>GS GATTONERO</v>
      </c>
      <c r="J122" s="14" t="s">
        <v>8</v>
      </c>
      <c r="K122" s="1" t="str">
        <f>+$I$20</f>
        <v>UNIVOLLEY</v>
      </c>
      <c r="L122" s="1"/>
      <c r="N122" s="63">
        <v>3</v>
      </c>
      <c r="O122" s="64">
        <v>0</v>
      </c>
      <c r="P122" s="69">
        <v>25</v>
      </c>
      <c r="Q122" s="70">
        <v>10</v>
      </c>
      <c r="R122" s="69">
        <v>25</v>
      </c>
      <c r="S122" s="70">
        <v>18</v>
      </c>
      <c r="T122" s="69">
        <v>25</v>
      </c>
      <c r="U122" s="70">
        <v>15</v>
      </c>
      <c r="V122" s="69"/>
      <c r="W122" s="70"/>
      <c r="X122" s="69"/>
      <c r="Y122" s="70"/>
      <c r="AB122" s="53" t="str">
        <f>+$AB$27</f>
        <v>m</v>
      </c>
      <c r="AC122" s="47"/>
      <c r="AD122" s="47">
        <f t="shared" si="7"/>
        <v>3</v>
      </c>
      <c r="AE122" s="47">
        <f t="shared" si="8"/>
        <v>0</v>
      </c>
      <c r="AF122" s="47">
        <f t="shared" si="9"/>
        <v>1</v>
      </c>
      <c r="AG122" s="47"/>
      <c r="AH122" s="47">
        <f t="shared" si="10"/>
        <v>1</v>
      </c>
      <c r="AI122" s="47">
        <f t="shared" si="10"/>
        <v>0</v>
      </c>
      <c r="AJ122" s="47"/>
      <c r="AK122" s="47"/>
      <c r="AL122" s="47"/>
      <c r="AM122" s="47"/>
      <c r="AN122" s="47"/>
      <c r="AO122" s="47"/>
    </row>
    <row r="123" spans="1:41" ht="11.25">
      <c r="A123" s="24"/>
      <c r="B123" s="2"/>
      <c r="C123" s="12" t="str">
        <f>+$F$1</f>
        <v>EMA</v>
      </c>
      <c r="D123" s="27">
        <f>D122+1</f>
        <v>168</v>
      </c>
      <c r="E123" s="59">
        <f>+F123</f>
        <v>40610</v>
      </c>
      <c r="F123" s="57">
        <f>+$A$121+$K$1+$B$26</f>
        <v>40610</v>
      </c>
      <c r="G123" s="12" t="s">
        <v>7</v>
      </c>
      <c r="H123" s="55">
        <f>+$H$26</f>
        <v>21.3</v>
      </c>
      <c r="I123" s="13" t="str">
        <f>+$I$26</f>
        <v>U.S. SAN SECONDO</v>
      </c>
      <c r="J123" s="14" t="s">
        <v>8</v>
      </c>
      <c r="K123" s="1" t="str">
        <f>+$I$21</f>
        <v>CRAL SAN PAOLO</v>
      </c>
      <c r="L123" s="1"/>
      <c r="N123" s="63">
        <v>3</v>
      </c>
      <c r="O123" s="64">
        <v>1</v>
      </c>
      <c r="P123" s="69">
        <v>25</v>
      </c>
      <c r="Q123" s="70">
        <v>19</v>
      </c>
      <c r="R123" s="69">
        <v>32</v>
      </c>
      <c r="S123" s="70">
        <v>30</v>
      </c>
      <c r="T123" s="69">
        <v>22</v>
      </c>
      <c r="U123" s="70">
        <v>25</v>
      </c>
      <c r="V123" s="69">
        <v>25</v>
      </c>
      <c r="W123" s="70">
        <v>19</v>
      </c>
      <c r="X123" s="69"/>
      <c r="Y123" s="70"/>
      <c r="AB123" s="53" t="str">
        <f>+$AB$26</f>
        <v>l</v>
      </c>
      <c r="AC123" s="47"/>
      <c r="AD123" s="47">
        <f t="shared" si="7"/>
        <v>3</v>
      </c>
      <c r="AE123" s="47">
        <f t="shared" si="8"/>
        <v>0</v>
      </c>
      <c r="AF123" s="47">
        <f t="shared" si="9"/>
        <v>1</v>
      </c>
      <c r="AG123" s="47"/>
      <c r="AH123" s="47">
        <f t="shared" si="10"/>
        <v>1</v>
      </c>
      <c r="AI123" s="47">
        <f t="shared" si="10"/>
        <v>0</v>
      </c>
      <c r="AJ123" s="47"/>
      <c r="AK123" s="47"/>
      <c r="AL123" s="47"/>
      <c r="AM123" s="47"/>
      <c r="AN123" s="47"/>
      <c r="AO123" s="47"/>
    </row>
    <row r="124" spans="1:41" ht="11.25">
      <c r="A124" s="24"/>
      <c r="B124" s="2"/>
      <c r="C124" s="12" t="str">
        <f>+$F$1</f>
        <v>EMA</v>
      </c>
      <c r="D124" s="27">
        <f>D123+1</f>
        <v>169</v>
      </c>
      <c r="E124" s="59">
        <f>+F124</f>
        <v>40612</v>
      </c>
      <c r="F124" s="57">
        <f>+$A$121+$K$1+$B$25</f>
        <v>40612</v>
      </c>
      <c r="G124" s="12" t="s">
        <v>7</v>
      </c>
      <c r="H124" s="55">
        <f>+$H$25</f>
        <v>21</v>
      </c>
      <c r="I124" s="13" t="str">
        <f>+$I$25</f>
        <v>PVL</v>
      </c>
      <c r="J124" s="14" t="s">
        <v>8</v>
      </c>
      <c r="K124" s="1" t="str">
        <f>+$I$22</f>
        <v>CASELETTE "A"</v>
      </c>
      <c r="L124" s="1"/>
      <c r="N124" s="63">
        <v>1</v>
      </c>
      <c r="O124" s="64">
        <v>3</v>
      </c>
      <c r="P124" s="69">
        <v>11</v>
      </c>
      <c r="Q124" s="70">
        <v>25</v>
      </c>
      <c r="R124" s="69">
        <v>21</v>
      </c>
      <c r="S124" s="70">
        <v>25</v>
      </c>
      <c r="T124" s="69">
        <v>25</v>
      </c>
      <c r="U124" s="70">
        <v>20</v>
      </c>
      <c r="V124" s="69">
        <v>20</v>
      </c>
      <c r="W124" s="70">
        <v>25</v>
      </c>
      <c r="X124" s="69"/>
      <c r="Y124" s="70"/>
      <c r="AB124" s="53" t="str">
        <f>+$AB$25</f>
        <v>i</v>
      </c>
      <c r="AC124" s="47"/>
      <c r="AD124" s="47">
        <f t="shared" si="7"/>
        <v>0</v>
      </c>
      <c r="AE124" s="47">
        <f t="shared" si="8"/>
        <v>3</v>
      </c>
      <c r="AF124" s="47">
        <f t="shared" si="9"/>
        <v>1</v>
      </c>
      <c r="AG124" s="47"/>
      <c r="AH124" s="47">
        <f t="shared" si="10"/>
        <v>0</v>
      </c>
      <c r="AI124" s="47">
        <f t="shared" si="10"/>
        <v>1</v>
      </c>
      <c r="AJ124" s="47"/>
      <c r="AK124" s="47"/>
      <c r="AL124" s="47"/>
      <c r="AM124" s="47"/>
      <c r="AN124" s="47"/>
      <c r="AO124" s="47"/>
    </row>
    <row r="125" spans="1:41" ht="12" thickBot="1">
      <c r="A125" s="24"/>
      <c r="B125" s="2"/>
      <c r="C125" s="12" t="str">
        <f>+$F$1</f>
        <v>EMA</v>
      </c>
      <c r="D125" s="27">
        <f>D124+1</f>
        <v>170</v>
      </c>
      <c r="E125" s="59">
        <f>+F125</f>
        <v>40612</v>
      </c>
      <c r="F125" s="57">
        <f>+$A$121+$K$1+$B$24</f>
        <v>40612</v>
      </c>
      <c r="G125" s="12" t="s">
        <v>7</v>
      </c>
      <c r="H125" s="55">
        <f>+$H$24</f>
        <v>20.45</v>
      </c>
      <c r="I125" s="13" t="str">
        <f>+$I$24</f>
        <v>GASP</v>
      </c>
      <c r="J125" s="14" t="s">
        <v>8</v>
      </c>
      <c r="K125" s="1" t="str">
        <f>+$I$23</f>
        <v>FEROS</v>
      </c>
      <c r="L125" s="1"/>
      <c r="N125" s="65">
        <v>1</v>
      </c>
      <c r="O125" s="66">
        <v>3</v>
      </c>
      <c r="P125" s="71">
        <v>22</v>
      </c>
      <c r="Q125" s="72">
        <v>25</v>
      </c>
      <c r="R125" s="71">
        <v>22</v>
      </c>
      <c r="S125" s="72">
        <v>25</v>
      </c>
      <c r="T125" s="71">
        <v>25</v>
      </c>
      <c r="U125" s="72">
        <v>19</v>
      </c>
      <c r="V125" s="71">
        <v>29</v>
      </c>
      <c r="W125" s="72">
        <v>31</v>
      </c>
      <c r="X125" s="71"/>
      <c r="Y125" s="72"/>
      <c r="AB125" s="53" t="str">
        <f>+$AB$24</f>
        <v>h</v>
      </c>
      <c r="AC125" s="47"/>
      <c r="AD125" s="47">
        <f t="shared" si="7"/>
        <v>0</v>
      </c>
      <c r="AE125" s="47">
        <f t="shared" si="8"/>
        <v>3</v>
      </c>
      <c r="AF125" s="47">
        <f t="shared" si="9"/>
        <v>1</v>
      </c>
      <c r="AG125" s="47"/>
      <c r="AH125" s="47">
        <f t="shared" si="10"/>
        <v>0</v>
      </c>
      <c r="AI125" s="47">
        <f t="shared" si="10"/>
        <v>1</v>
      </c>
      <c r="AJ125" s="47"/>
      <c r="AK125" s="47"/>
      <c r="AL125" s="47"/>
      <c r="AM125" s="47"/>
      <c r="AN125" s="47"/>
      <c r="AO125" s="47"/>
    </row>
    <row r="126" spans="1:41" ht="12" thickBot="1">
      <c r="A126" s="25"/>
      <c r="B126" s="2"/>
      <c r="C126" s="12"/>
      <c r="D126" s="27"/>
      <c r="E126" s="29"/>
      <c r="F126" s="57"/>
      <c r="H126" s="55"/>
      <c r="I126" s="1" t="str">
        <f>+$I$18</f>
        <v>SALUS</v>
      </c>
      <c r="J126" s="14" t="s">
        <v>8</v>
      </c>
      <c r="K126" s="1" t="str">
        <f>+AB1</f>
        <v>Riposa</v>
      </c>
      <c r="L126" s="1"/>
      <c r="N126" s="36"/>
      <c r="O126" s="36"/>
      <c r="AB126" s="47" t="str">
        <f>+$AB$18</f>
        <v>b</v>
      </c>
      <c r="AC126" s="47"/>
      <c r="AD126" s="47">
        <f t="shared" si="7"/>
        <v>0</v>
      </c>
      <c r="AE126" s="47">
        <f t="shared" si="8"/>
        <v>0</v>
      </c>
      <c r="AF126" s="47">
        <f t="shared" si="9"/>
        <v>0</v>
      </c>
      <c r="AG126" s="47"/>
      <c r="AH126" s="47">
        <f t="shared" si="10"/>
        <v>0</v>
      </c>
      <c r="AI126" s="47">
        <f t="shared" si="10"/>
        <v>0</v>
      </c>
      <c r="AJ126" s="47"/>
      <c r="AK126" s="47"/>
      <c r="AL126" s="47"/>
      <c r="AM126" s="47"/>
      <c r="AN126" s="47"/>
      <c r="AO126" s="47"/>
    </row>
    <row r="127" spans="1:41" ht="12" thickBot="1">
      <c r="A127" s="2"/>
      <c r="B127" s="2"/>
      <c r="E127" s="13"/>
      <c r="F127" s="57"/>
      <c r="G127" s="18" t="s">
        <v>23</v>
      </c>
      <c r="H127" s="55"/>
      <c r="I127" s="13"/>
      <c r="J127" s="14"/>
      <c r="K127" s="1"/>
      <c r="L127" s="1"/>
      <c r="N127" s="119" t="s">
        <v>56</v>
      </c>
      <c r="O127" s="120"/>
      <c r="P127" s="119" t="s">
        <v>57</v>
      </c>
      <c r="Q127" s="120"/>
      <c r="R127" s="119" t="s">
        <v>58</v>
      </c>
      <c r="S127" s="120"/>
      <c r="T127" s="119" t="s">
        <v>115</v>
      </c>
      <c r="U127" s="120"/>
      <c r="V127" s="119" t="s">
        <v>59</v>
      </c>
      <c r="W127" s="120"/>
      <c r="X127" s="119" t="s">
        <v>60</v>
      </c>
      <c r="Y127" s="120"/>
      <c r="AB127" s="53"/>
      <c r="AC127" s="47"/>
      <c r="AD127" s="47">
        <f t="shared" si="7"/>
        <v>0</v>
      </c>
      <c r="AE127" s="47">
        <f t="shared" si="8"/>
        <v>0</v>
      </c>
      <c r="AF127" s="47" t="e">
        <f t="shared" si="9"/>
        <v>#VALUE!</v>
      </c>
      <c r="AG127" s="47"/>
      <c r="AH127" s="47">
        <f t="shared" si="10"/>
        <v>0</v>
      </c>
      <c r="AI127" s="47">
        <f t="shared" si="10"/>
        <v>0</v>
      </c>
      <c r="AJ127" s="47"/>
      <c r="AK127" s="47"/>
      <c r="AL127" s="47"/>
      <c r="AM127" s="47"/>
      <c r="AN127" s="47"/>
      <c r="AO127" s="47"/>
    </row>
    <row r="128" spans="1:41" ht="11.25">
      <c r="A128" s="32">
        <f>A121+7</f>
        <v>126</v>
      </c>
      <c r="B128" s="2"/>
      <c r="C128" s="12" t="str">
        <f>+$F$1</f>
        <v>EMA</v>
      </c>
      <c r="D128" s="27">
        <f>D125+1</f>
        <v>171</v>
      </c>
      <c r="E128" s="59">
        <f>+F128</f>
        <v>40616</v>
      </c>
      <c r="F128" s="57">
        <f>+$A$128+$K$1+$B$23</f>
        <v>40616</v>
      </c>
      <c r="G128" s="12" t="s">
        <v>7</v>
      </c>
      <c r="H128" s="55">
        <f>+$H$23</f>
        <v>21</v>
      </c>
      <c r="I128" s="13" t="str">
        <f>+$I$23</f>
        <v>FEROS</v>
      </c>
      <c r="J128" s="14" t="s">
        <v>8</v>
      </c>
      <c r="K128" s="1" t="str">
        <f>+$I$25</f>
        <v>PVL</v>
      </c>
      <c r="L128" s="1"/>
      <c r="N128" s="61">
        <v>3</v>
      </c>
      <c r="O128" s="62">
        <v>0</v>
      </c>
      <c r="P128" s="67">
        <v>25</v>
      </c>
      <c r="Q128" s="68">
        <v>19</v>
      </c>
      <c r="R128" s="67">
        <v>25</v>
      </c>
      <c r="S128" s="68">
        <v>12</v>
      </c>
      <c r="T128" s="67">
        <v>25</v>
      </c>
      <c r="U128" s="68">
        <v>22</v>
      </c>
      <c r="V128" s="67"/>
      <c r="W128" s="68"/>
      <c r="X128" s="67"/>
      <c r="Y128" s="68"/>
      <c r="AB128" s="53" t="str">
        <f>+$AB$23</f>
        <v>g</v>
      </c>
      <c r="AC128" s="47"/>
      <c r="AD128" s="47">
        <f t="shared" si="7"/>
        <v>3</v>
      </c>
      <c r="AE128" s="47">
        <f t="shared" si="8"/>
        <v>0</v>
      </c>
      <c r="AF128" s="47">
        <f t="shared" si="9"/>
        <v>1</v>
      </c>
      <c r="AG128" s="47"/>
      <c r="AH128" s="47">
        <f t="shared" si="10"/>
        <v>1</v>
      </c>
      <c r="AI128" s="47">
        <f t="shared" si="10"/>
        <v>0</v>
      </c>
      <c r="AJ128" s="47"/>
      <c r="AK128" s="47"/>
      <c r="AL128" s="47"/>
      <c r="AM128" s="47"/>
      <c r="AN128" s="47"/>
      <c r="AO128" s="47"/>
    </row>
    <row r="129" spans="1:41" ht="11.25">
      <c r="A129" s="24"/>
      <c r="B129" s="2"/>
      <c r="C129" s="12" t="str">
        <f>+$F$1</f>
        <v>EMA</v>
      </c>
      <c r="D129" s="27">
        <f>D128+1</f>
        <v>172</v>
      </c>
      <c r="E129" s="59">
        <f>+F129</f>
        <v>40619</v>
      </c>
      <c r="F129" s="57">
        <f>+$A$128+$K$1+$B$22</f>
        <v>40619</v>
      </c>
      <c r="G129" s="12" t="s">
        <v>7</v>
      </c>
      <c r="H129" s="55">
        <f>+$H$22</f>
        <v>21.15</v>
      </c>
      <c r="I129" s="13" t="str">
        <f>+$I$22</f>
        <v>CASELETTE "A"</v>
      </c>
      <c r="J129" s="14" t="s">
        <v>8</v>
      </c>
      <c r="K129" s="1" t="str">
        <f>+$I$26</f>
        <v>U.S. SAN SECONDO</v>
      </c>
      <c r="L129" s="1"/>
      <c r="N129" s="63">
        <v>1</v>
      </c>
      <c r="O129" s="64">
        <v>3</v>
      </c>
      <c r="P129" s="69">
        <v>22</v>
      </c>
      <c r="Q129" s="70">
        <v>25</v>
      </c>
      <c r="R129" s="69">
        <v>11</v>
      </c>
      <c r="S129" s="70">
        <v>25</v>
      </c>
      <c r="T129" s="69">
        <v>25</v>
      </c>
      <c r="U129" s="70">
        <v>13</v>
      </c>
      <c r="V129" s="69">
        <v>13</v>
      </c>
      <c r="W129" s="70">
        <v>25</v>
      </c>
      <c r="X129" s="69"/>
      <c r="Y129" s="70"/>
      <c r="AB129" s="53" t="str">
        <f>+$AB$22</f>
        <v>f</v>
      </c>
      <c r="AC129" s="47"/>
      <c r="AD129" s="47">
        <f t="shared" si="7"/>
        <v>0</v>
      </c>
      <c r="AE129" s="47">
        <f t="shared" si="8"/>
        <v>3</v>
      </c>
      <c r="AF129" s="47">
        <f t="shared" si="9"/>
        <v>1</v>
      </c>
      <c r="AG129" s="47"/>
      <c r="AH129" s="47">
        <f t="shared" si="10"/>
        <v>0</v>
      </c>
      <c r="AI129" s="47">
        <f t="shared" si="10"/>
        <v>1</v>
      </c>
      <c r="AJ129" s="47"/>
      <c r="AK129" s="47"/>
      <c r="AL129" s="47"/>
      <c r="AM129" s="47"/>
      <c r="AN129" s="47"/>
      <c r="AO129" s="47"/>
    </row>
    <row r="130" spans="1:41" ht="11.25">
      <c r="A130" s="24"/>
      <c r="B130" s="2"/>
      <c r="C130" s="12" t="str">
        <f>+$F$1</f>
        <v>EMA</v>
      </c>
      <c r="D130" s="27">
        <f>D129+1</f>
        <v>173</v>
      </c>
      <c r="E130" s="59">
        <f>+F130</f>
        <v>40617</v>
      </c>
      <c r="F130" s="57">
        <f>+$A$128+$K$1+$B$21</f>
        <v>40617</v>
      </c>
      <c r="G130" s="12" t="s">
        <v>7</v>
      </c>
      <c r="H130" s="55">
        <f>+$H$21</f>
        <v>20.45</v>
      </c>
      <c r="I130" s="13" t="str">
        <f>+$I$21</f>
        <v>CRAL SAN PAOLO</v>
      </c>
      <c r="J130" s="14" t="s">
        <v>8</v>
      </c>
      <c r="K130" s="1" t="str">
        <f>+$I$27</f>
        <v>GS GATTONERO</v>
      </c>
      <c r="L130" s="1"/>
      <c r="N130" s="63">
        <v>3</v>
      </c>
      <c r="O130" s="64">
        <v>2</v>
      </c>
      <c r="P130" s="69">
        <v>25</v>
      </c>
      <c r="Q130" s="70">
        <v>27</v>
      </c>
      <c r="R130" s="69">
        <v>25</v>
      </c>
      <c r="S130" s="70">
        <v>12</v>
      </c>
      <c r="T130" s="69">
        <v>22</v>
      </c>
      <c r="U130" s="70">
        <v>25</v>
      </c>
      <c r="V130" s="69">
        <v>25</v>
      </c>
      <c r="W130" s="70">
        <v>18</v>
      </c>
      <c r="X130" s="69">
        <v>15</v>
      </c>
      <c r="Y130" s="70">
        <v>5</v>
      </c>
      <c r="AB130" s="53" t="str">
        <f>+$AB$21</f>
        <v>e</v>
      </c>
      <c r="AC130" s="47"/>
      <c r="AD130" s="47">
        <f t="shared" si="7"/>
        <v>2</v>
      </c>
      <c r="AE130" s="47">
        <f t="shared" si="8"/>
        <v>1</v>
      </c>
      <c r="AF130" s="47">
        <f t="shared" si="9"/>
        <v>1</v>
      </c>
      <c r="AG130" s="47"/>
      <c r="AH130" s="47">
        <f t="shared" si="10"/>
        <v>1</v>
      </c>
      <c r="AI130" s="47">
        <f t="shared" si="10"/>
        <v>0</v>
      </c>
      <c r="AJ130" s="47"/>
      <c r="AK130" s="47"/>
      <c r="AL130" s="47"/>
      <c r="AM130" s="47"/>
      <c r="AN130" s="47"/>
      <c r="AO130" s="47"/>
    </row>
    <row r="131" spans="1:41" ht="11.25">
      <c r="A131" s="24"/>
      <c r="B131" s="2"/>
      <c r="C131" s="12" t="str">
        <f>+$F$1</f>
        <v>EMA</v>
      </c>
      <c r="D131" s="27">
        <f>D130+1</f>
        <v>174</v>
      </c>
      <c r="E131" s="59">
        <f>+F131</f>
        <v>40618</v>
      </c>
      <c r="F131" s="57">
        <f>+$A$128+$K$1+$B$20</f>
        <v>40618</v>
      </c>
      <c r="G131" s="12" t="s">
        <v>7</v>
      </c>
      <c r="H131" s="55">
        <f>+$H$20</f>
        <v>21</v>
      </c>
      <c r="I131" s="13" t="str">
        <f>+$I$20</f>
        <v>UNIVOLLEY</v>
      </c>
      <c r="J131" s="14" t="s">
        <v>8</v>
      </c>
      <c r="K131" s="1" t="str">
        <f>+$I$17</f>
        <v>ARCA VOLLEY</v>
      </c>
      <c r="L131" s="1"/>
      <c r="M131" s="11" t="s">
        <v>114</v>
      </c>
      <c r="N131" s="63">
        <v>3</v>
      </c>
      <c r="O131" s="64">
        <v>1</v>
      </c>
      <c r="P131" s="69">
        <v>23</v>
      </c>
      <c r="Q131" s="70">
        <v>25</v>
      </c>
      <c r="R131" s="69">
        <v>25</v>
      </c>
      <c r="S131" s="70">
        <v>15</v>
      </c>
      <c r="T131" s="69">
        <v>25</v>
      </c>
      <c r="U131" s="70">
        <v>16</v>
      </c>
      <c r="V131" s="69">
        <v>25</v>
      </c>
      <c r="W131" s="70">
        <v>15</v>
      </c>
      <c r="X131" s="69"/>
      <c r="Y131" s="70"/>
      <c r="AB131" s="53" t="str">
        <f>+$AB$20</f>
        <v>d</v>
      </c>
      <c r="AC131" s="47"/>
      <c r="AD131" s="47">
        <f t="shared" si="7"/>
        <v>3</v>
      </c>
      <c r="AE131" s="47">
        <f t="shared" si="8"/>
        <v>0</v>
      </c>
      <c r="AF131" s="47">
        <f t="shared" si="9"/>
        <v>1</v>
      </c>
      <c r="AG131" s="47"/>
      <c r="AH131" s="47">
        <f t="shared" si="10"/>
        <v>1</v>
      </c>
      <c r="AI131" s="47">
        <f t="shared" si="10"/>
        <v>0</v>
      </c>
      <c r="AJ131" s="47"/>
      <c r="AK131" s="47"/>
      <c r="AL131" s="47"/>
      <c r="AM131" s="47"/>
      <c r="AN131" s="47"/>
      <c r="AO131" s="47"/>
    </row>
    <row r="132" spans="1:41" ht="12" thickBot="1">
      <c r="A132" s="24"/>
      <c r="B132" s="2"/>
      <c r="C132" s="12" t="str">
        <f>+$F$1</f>
        <v>EMA</v>
      </c>
      <c r="D132" s="27">
        <f>D131+1</f>
        <v>175</v>
      </c>
      <c r="E132" s="59">
        <f>+F132</f>
        <v>40619</v>
      </c>
      <c r="F132" s="57">
        <f>+$A$128+$K$1+$B$19</f>
        <v>40619</v>
      </c>
      <c r="G132" s="12" t="s">
        <v>7</v>
      </c>
      <c r="H132" s="55">
        <f>+$H$19</f>
        <v>20.3</v>
      </c>
      <c r="I132" s="13" t="str">
        <f>+$I$19</f>
        <v>TIME SPORT</v>
      </c>
      <c r="J132" s="14" t="s">
        <v>8</v>
      </c>
      <c r="K132" s="1" t="str">
        <f>+$I$18</f>
        <v>SALUS</v>
      </c>
      <c r="L132" s="1"/>
      <c r="M132" s="11" t="s">
        <v>122</v>
      </c>
      <c r="N132" s="65">
        <v>1</v>
      </c>
      <c r="O132" s="66">
        <v>3</v>
      </c>
      <c r="P132" s="71">
        <v>25</v>
      </c>
      <c r="Q132" s="72">
        <v>20</v>
      </c>
      <c r="R132" s="71">
        <v>20</v>
      </c>
      <c r="S132" s="72">
        <v>25</v>
      </c>
      <c r="T132" s="71">
        <v>16</v>
      </c>
      <c r="U132" s="72">
        <v>25</v>
      </c>
      <c r="V132" s="71">
        <v>19</v>
      </c>
      <c r="W132" s="72">
        <v>25</v>
      </c>
      <c r="X132" s="71"/>
      <c r="Y132" s="72"/>
      <c r="AB132" s="53" t="str">
        <f>+$AB$19</f>
        <v>c</v>
      </c>
      <c r="AC132" s="47"/>
      <c r="AD132" s="47">
        <f t="shared" si="7"/>
        <v>0</v>
      </c>
      <c r="AE132" s="47">
        <f t="shared" si="8"/>
        <v>3</v>
      </c>
      <c r="AF132" s="47">
        <f t="shared" si="9"/>
        <v>1</v>
      </c>
      <c r="AG132" s="47"/>
      <c r="AH132" s="47">
        <f t="shared" si="10"/>
        <v>0</v>
      </c>
      <c r="AI132" s="47">
        <f t="shared" si="10"/>
        <v>1</v>
      </c>
      <c r="AJ132" s="47"/>
      <c r="AK132" s="47"/>
      <c r="AL132" s="47"/>
      <c r="AM132" s="47"/>
      <c r="AN132" s="47"/>
      <c r="AO132" s="47"/>
    </row>
    <row r="133" spans="1:41" ht="12" thickBot="1">
      <c r="A133" s="25"/>
      <c r="B133" s="2"/>
      <c r="C133" s="12"/>
      <c r="D133" s="27"/>
      <c r="E133" s="29"/>
      <c r="F133" s="57"/>
      <c r="H133" s="55"/>
      <c r="I133" s="13" t="str">
        <f>+$I$24</f>
        <v>GASP</v>
      </c>
      <c r="J133" s="14" t="s">
        <v>8</v>
      </c>
      <c r="K133" s="1" t="str">
        <f>+AB1</f>
        <v>Riposa</v>
      </c>
      <c r="L133" s="1"/>
      <c r="N133" s="36"/>
      <c r="O133" s="36"/>
      <c r="AB133" s="53" t="str">
        <f>+$AB$24</f>
        <v>h</v>
      </c>
      <c r="AC133" s="47"/>
      <c r="AD133" s="47">
        <f t="shared" si="7"/>
        <v>0</v>
      </c>
      <c r="AE133" s="47">
        <f t="shared" si="8"/>
        <v>0</v>
      </c>
      <c r="AF133" s="47">
        <f t="shared" si="9"/>
        <v>0</v>
      </c>
      <c r="AG133" s="47"/>
      <c r="AH133" s="47">
        <f t="shared" si="10"/>
        <v>0</v>
      </c>
      <c r="AI133" s="47">
        <f t="shared" si="10"/>
        <v>0</v>
      </c>
      <c r="AJ133" s="47"/>
      <c r="AK133" s="47"/>
      <c r="AL133" s="47"/>
      <c r="AM133" s="47"/>
      <c r="AN133" s="47"/>
      <c r="AO133" s="47"/>
    </row>
    <row r="134" spans="1:41" ht="12" thickBot="1">
      <c r="A134" s="26"/>
      <c r="B134" s="2"/>
      <c r="E134" s="13"/>
      <c r="F134" s="57"/>
      <c r="G134" s="18" t="s">
        <v>24</v>
      </c>
      <c r="H134" s="55"/>
      <c r="I134" s="13"/>
      <c r="J134" s="14"/>
      <c r="K134" s="1"/>
      <c r="L134" s="1"/>
      <c r="N134" s="119" t="s">
        <v>56</v>
      </c>
      <c r="O134" s="120"/>
      <c r="P134" s="119" t="s">
        <v>57</v>
      </c>
      <c r="Q134" s="120"/>
      <c r="R134" s="119" t="s">
        <v>58</v>
      </c>
      <c r="S134" s="120"/>
      <c r="T134" s="119" t="s">
        <v>115</v>
      </c>
      <c r="U134" s="120"/>
      <c r="V134" s="119" t="s">
        <v>59</v>
      </c>
      <c r="W134" s="120"/>
      <c r="X134" s="119" t="s">
        <v>60</v>
      </c>
      <c r="Y134" s="120"/>
      <c r="AB134" s="53"/>
      <c r="AC134" s="47"/>
      <c r="AD134" s="47">
        <f t="shared" si="7"/>
        <v>0</v>
      </c>
      <c r="AE134" s="47">
        <f t="shared" si="8"/>
        <v>0</v>
      </c>
      <c r="AF134" s="47" t="e">
        <f t="shared" si="9"/>
        <v>#VALUE!</v>
      </c>
      <c r="AG134" s="47"/>
      <c r="AH134" s="47">
        <f t="shared" si="10"/>
        <v>0</v>
      </c>
      <c r="AI134" s="47">
        <f t="shared" si="10"/>
        <v>0</v>
      </c>
      <c r="AJ134" s="47"/>
      <c r="AK134" s="47"/>
      <c r="AL134" s="47"/>
      <c r="AM134" s="47"/>
      <c r="AN134" s="47"/>
      <c r="AO134" s="47"/>
    </row>
    <row r="135" spans="1:41" ht="11.25">
      <c r="A135" s="32">
        <f>A128:B128+7</f>
        <v>133</v>
      </c>
      <c r="B135" s="2"/>
      <c r="C135" s="12" t="str">
        <f>+$F$1</f>
        <v>EMA</v>
      </c>
      <c r="D135" s="27">
        <f>D132+1</f>
        <v>176</v>
      </c>
      <c r="E135" s="59">
        <f>+F135</f>
        <v>40626</v>
      </c>
      <c r="F135" s="57">
        <f>+$A$135+$K$1+$B$18</f>
        <v>40626</v>
      </c>
      <c r="G135" s="12" t="s">
        <v>7</v>
      </c>
      <c r="H135" s="55">
        <f>+$H$18</f>
        <v>21</v>
      </c>
      <c r="I135" s="13" t="str">
        <f>+$I$18</f>
        <v>SALUS</v>
      </c>
      <c r="J135" s="14" t="s">
        <v>8</v>
      </c>
      <c r="K135" s="1" t="str">
        <f>+$I$20</f>
        <v>UNIVOLLEY</v>
      </c>
      <c r="L135" s="1"/>
      <c r="M135" s="11" t="s">
        <v>120</v>
      </c>
      <c r="N135" s="61">
        <v>3</v>
      </c>
      <c r="O135" s="62">
        <v>2</v>
      </c>
      <c r="P135" s="67">
        <v>23</v>
      </c>
      <c r="Q135" s="68">
        <v>25</v>
      </c>
      <c r="R135" s="67">
        <v>17</v>
      </c>
      <c r="S135" s="68">
        <v>25</v>
      </c>
      <c r="T135" s="67">
        <v>25</v>
      </c>
      <c r="U135" s="68">
        <v>22</v>
      </c>
      <c r="V135" s="67">
        <v>25</v>
      </c>
      <c r="W135" s="68">
        <v>15</v>
      </c>
      <c r="X135" s="67">
        <v>15</v>
      </c>
      <c r="Y135" s="68">
        <v>12</v>
      </c>
      <c r="AB135" s="53" t="str">
        <f>+$AB$18</f>
        <v>b</v>
      </c>
      <c r="AC135" s="47"/>
      <c r="AD135" s="47">
        <f t="shared" si="7"/>
        <v>2</v>
      </c>
      <c r="AE135" s="47">
        <f t="shared" si="8"/>
        <v>1</v>
      </c>
      <c r="AF135" s="47">
        <f t="shared" si="9"/>
        <v>1</v>
      </c>
      <c r="AG135" s="47"/>
      <c r="AH135" s="47">
        <f t="shared" si="10"/>
        <v>1</v>
      </c>
      <c r="AI135" s="47">
        <f t="shared" si="10"/>
        <v>0</v>
      </c>
      <c r="AJ135" s="47"/>
      <c r="AK135" s="47"/>
      <c r="AL135" s="47"/>
      <c r="AM135" s="47"/>
      <c r="AN135" s="47"/>
      <c r="AO135" s="47"/>
    </row>
    <row r="136" spans="1:41" ht="11.25">
      <c r="A136" s="24"/>
      <c r="B136" s="2"/>
      <c r="C136" s="12" t="str">
        <f>+$F$1</f>
        <v>EMA</v>
      </c>
      <c r="D136" s="27">
        <f>D135+1</f>
        <v>177</v>
      </c>
      <c r="E136" s="59">
        <f>+F136</f>
        <v>40625</v>
      </c>
      <c r="F136" s="57">
        <f>+$A$135+$K$1+$B$17</f>
        <v>40625</v>
      </c>
      <c r="G136" s="12" t="s">
        <v>7</v>
      </c>
      <c r="H136" s="55">
        <f>+$H$17</f>
        <v>20.3</v>
      </c>
      <c r="I136" s="13" t="str">
        <f>+$I$17</f>
        <v>ARCA VOLLEY</v>
      </c>
      <c r="J136" s="14" t="s">
        <v>8</v>
      </c>
      <c r="K136" s="1" t="str">
        <f>+$I$21</f>
        <v>CRAL SAN PAOLO</v>
      </c>
      <c r="L136" s="1"/>
      <c r="M136" s="95" t="s">
        <v>109</v>
      </c>
      <c r="N136" s="63">
        <v>1</v>
      </c>
      <c r="O136" s="64">
        <v>3</v>
      </c>
      <c r="P136" s="69">
        <v>25</v>
      </c>
      <c r="Q136" s="70">
        <v>17</v>
      </c>
      <c r="R136" s="69">
        <v>16</v>
      </c>
      <c r="S136" s="70">
        <v>25</v>
      </c>
      <c r="T136" s="69">
        <v>20</v>
      </c>
      <c r="U136" s="70">
        <v>25</v>
      </c>
      <c r="V136" s="69">
        <v>18</v>
      </c>
      <c r="W136" s="70">
        <v>25</v>
      </c>
      <c r="X136" s="69"/>
      <c r="Y136" s="70"/>
      <c r="AB136" s="53" t="str">
        <f>+$AB$17</f>
        <v>a</v>
      </c>
      <c r="AC136" s="47"/>
      <c r="AD136" s="47">
        <f t="shared" si="7"/>
        <v>0</v>
      </c>
      <c r="AE136" s="47">
        <f t="shared" si="8"/>
        <v>3</v>
      </c>
      <c r="AF136" s="47">
        <f t="shared" si="9"/>
        <v>1</v>
      </c>
      <c r="AG136" s="47"/>
      <c r="AH136" s="47">
        <f t="shared" si="10"/>
        <v>0</v>
      </c>
      <c r="AI136" s="47">
        <f t="shared" si="10"/>
        <v>1</v>
      </c>
      <c r="AJ136" s="47"/>
      <c r="AK136" s="47"/>
      <c r="AL136" s="47"/>
      <c r="AM136" s="47"/>
      <c r="AN136" s="47"/>
      <c r="AO136" s="47"/>
    </row>
    <row r="137" spans="1:41" ht="11.25">
      <c r="A137" s="24"/>
      <c r="B137" s="2"/>
      <c r="C137" s="12" t="str">
        <f>+$F$1</f>
        <v>EMA</v>
      </c>
      <c r="D137" s="27">
        <f>D136+1</f>
        <v>178</v>
      </c>
      <c r="E137" s="59">
        <f>+F137</f>
        <v>40625</v>
      </c>
      <c r="F137" s="57">
        <f>+$A$135+$K$1+$B$27</f>
        <v>40625</v>
      </c>
      <c r="G137" s="12" t="s">
        <v>7</v>
      </c>
      <c r="H137" s="55">
        <f>+$H$27</f>
        <v>21</v>
      </c>
      <c r="I137" s="13" t="str">
        <f>+$I$27</f>
        <v>GS GATTONERO</v>
      </c>
      <c r="J137" s="14" t="s">
        <v>8</v>
      </c>
      <c r="K137" s="1" t="str">
        <f>+$I$22</f>
        <v>CASELETTE "A"</v>
      </c>
      <c r="L137" s="1"/>
      <c r="N137" s="63">
        <v>3</v>
      </c>
      <c r="O137" s="64">
        <v>0</v>
      </c>
      <c r="P137" s="69">
        <v>25</v>
      </c>
      <c r="Q137" s="70">
        <v>11</v>
      </c>
      <c r="R137" s="69">
        <v>25</v>
      </c>
      <c r="S137" s="70">
        <v>15</v>
      </c>
      <c r="T137" s="69">
        <v>25</v>
      </c>
      <c r="U137" s="70">
        <v>19</v>
      </c>
      <c r="V137" s="69"/>
      <c r="W137" s="70"/>
      <c r="X137" s="69"/>
      <c r="Y137" s="70"/>
      <c r="AB137" s="53" t="str">
        <f>+$AB$27</f>
        <v>m</v>
      </c>
      <c r="AC137" s="47"/>
      <c r="AD137" s="47">
        <f t="shared" si="7"/>
        <v>3</v>
      </c>
      <c r="AE137" s="47">
        <f t="shared" si="8"/>
        <v>0</v>
      </c>
      <c r="AF137" s="47">
        <f t="shared" si="9"/>
        <v>1</v>
      </c>
      <c r="AG137" s="47"/>
      <c r="AH137" s="47">
        <f t="shared" si="10"/>
        <v>1</v>
      </c>
      <c r="AI137" s="47">
        <f t="shared" si="10"/>
        <v>0</v>
      </c>
      <c r="AJ137" s="47"/>
      <c r="AK137" s="47"/>
      <c r="AL137" s="47"/>
      <c r="AM137" s="47"/>
      <c r="AN137" s="47"/>
      <c r="AO137" s="47"/>
    </row>
    <row r="138" spans="1:41" ht="11.25">
      <c r="A138" s="24"/>
      <c r="B138" s="2"/>
      <c r="C138" s="12" t="str">
        <f>+$F$1</f>
        <v>EMA</v>
      </c>
      <c r="D138" s="27">
        <f>D137+1</f>
        <v>179</v>
      </c>
      <c r="E138" s="59">
        <f>+F138</f>
        <v>40624</v>
      </c>
      <c r="F138" s="57">
        <f>+$A$135+$K$1+$B$26</f>
        <v>40624</v>
      </c>
      <c r="G138" s="12" t="s">
        <v>7</v>
      </c>
      <c r="H138" s="55">
        <f>+$H$26</f>
        <v>21.3</v>
      </c>
      <c r="I138" s="13" t="str">
        <f>+$I$26</f>
        <v>U.S. SAN SECONDO</v>
      </c>
      <c r="J138" s="14" t="s">
        <v>8</v>
      </c>
      <c r="K138" s="1" t="str">
        <f>+$I$23</f>
        <v>FEROS</v>
      </c>
      <c r="L138" s="1"/>
      <c r="N138" s="63">
        <v>3</v>
      </c>
      <c r="O138" s="64">
        <v>1</v>
      </c>
      <c r="P138" s="69">
        <v>25</v>
      </c>
      <c r="Q138" s="70">
        <v>16</v>
      </c>
      <c r="R138" s="69">
        <v>16</v>
      </c>
      <c r="S138" s="70">
        <v>25</v>
      </c>
      <c r="T138" s="69">
        <v>25</v>
      </c>
      <c r="U138" s="70">
        <v>16</v>
      </c>
      <c r="V138" s="69">
        <v>25</v>
      </c>
      <c r="W138" s="70">
        <v>16</v>
      </c>
      <c r="X138" s="69"/>
      <c r="Y138" s="70"/>
      <c r="AB138" s="53" t="str">
        <f>+$AB$26</f>
        <v>l</v>
      </c>
      <c r="AC138" s="47"/>
      <c r="AD138" s="47">
        <f t="shared" si="7"/>
        <v>3</v>
      </c>
      <c r="AE138" s="47">
        <f t="shared" si="8"/>
        <v>0</v>
      </c>
      <c r="AF138" s="47">
        <f t="shared" si="9"/>
        <v>1</v>
      </c>
      <c r="AG138" s="47"/>
      <c r="AH138" s="47">
        <f t="shared" si="10"/>
        <v>1</v>
      </c>
      <c r="AI138" s="47">
        <f t="shared" si="10"/>
        <v>0</v>
      </c>
      <c r="AJ138" s="47"/>
      <c r="AK138" s="47"/>
      <c r="AL138" s="47"/>
      <c r="AM138" s="47"/>
      <c r="AN138" s="47"/>
      <c r="AO138" s="47"/>
    </row>
    <row r="139" spans="1:41" ht="12" thickBot="1">
      <c r="A139" s="24"/>
      <c r="B139" s="2"/>
      <c r="C139" s="12" t="str">
        <f>+$F$1</f>
        <v>EMA</v>
      </c>
      <c r="D139" s="27">
        <f>D138+1</f>
        <v>180</v>
      </c>
      <c r="E139" s="59">
        <f>+F139</f>
        <v>40626</v>
      </c>
      <c r="F139" s="57">
        <f>+$A$135+$K$1+$B$25</f>
        <v>40626</v>
      </c>
      <c r="G139" s="12" t="s">
        <v>7</v>
      </c>
      <c r="H139" s="55">
        <f>+$H$25</f>
        <v>21</v>
      </c>
      <c r="I139" s="13" t="str">
        <f>+$I$25</f>
        <v>PVL</v>
      </c>
      <c r="J139" s="14" t="s">
        <v>8</v>
      </c>
      <c r="K139" s="1" t="str">
        <f>+$I$24</f>
        <v>GASP</v>
      </c>
      <c r="L139" s="1"/>
      <c r="N139" s="65">
        <v>3</v>
      </c>
      <c r="O139" s="66">
        <v>2</v>
      </c>
      <c r="P139" s="71">
        <v>25</v>
      </c>
      <c r="Q139" s="72">
        <v>18</v>
      </c>
      <c r="R139" s="71">
        <v>23</v>
      </c>
      <c r="S139" s="72">
        <v>25</v>
      </c>
      <c r="T139" s="71">
        <v>25</v>
      </c>
      <c r="U139" s="72">
        <v>22</v>
      </c>
      <c r="V139" s="71">
        <v>23</v>
      </c>
      <c r="W139" s="72">
        <v>25</v>
      </c>
      <c r="X139" s="71">
        <v>15</v>
      </c>
      <c r="Y139" s="72">
        <v>9</v>
      </c>
      <c r="AB139" s="53" t="str">
        <f>+$AB$25</f>
        <v>i</v>
      </c>
      <c r="AC139" s="47"/>
      <c r="AD139" s="47">
        <f t="shared" si="7"/>
        <v>2</v>
      </c>
      <c r="AE139" s="47">
        <f t="shared" si="8"/>
        <v>1</v>
      </c>
      <c r="AF139" s="47">
        <f t="shared" si="9"/>
        <v>1</v>
      </c>
      <c r="AG139" s="47"/>
      <c r="AH139" s="47">
        <f t="shared" si="10"/>
        <v>1</v>
      </c>
      <c r="AI139" s="47">
        <f t="shared" si="10"/>
        <v>0</v>
      </c>
      <c r="AJ139" s="47"/>
      <c r="AK139" s="47"/>
      <c r="AL139" s="47"/>
      <c r="AM139" s="47"/>
      <c r="AN139" s="47"/>
      <c r="AO139" s="47"/>
    </row>
    <row r="140" spans="1:41" ht="12" thickBot="1">
      <c r="A140" s="25"/>
      <c r="B140" s="2"/>
      <c r="C140" s="12"/>
      <c r="D140" s="27"/>
      <c r="E140" s="29"/>
      <c r="F140" s="57"/>
      <c r="H140" s="55"/>
      <c r="I140" s="1" t="str">
        <f>+$I$19</f>
        <v>TIME SPORT</v>
      </c>
      <c r="J140" s="14" t="s">
        <v>8</v>
      </c>
      <c r="K140" s="1" t="str">
        <f>+AB1</f>
        <v>Riposa</v>
      </c>
      <c r="L140" s="1"/>
      <c r="N140" s="36"/>
      <c r="O140" s="36"/>
      <c r="AB140" s="47" t="str">
        <f>+$AB$19</f>
        <v>c</v>
      </c>
      <c r="AC140" s="47"/>
      <c r="AD140" s="47">
        <f t="shared" si="7"/>
        <v>0</v>
      </c>
      <c r="AE140" s="47">
        <f t="shared" si="8"/>
        <v>0</v>
      </c>
      <c r="AF140" s="47">
        <f t="shared" si="9"/>
        <v>0</v>
      </c>
      <c r="AG140" s="47"/>
      <c r="AH140" s="47">
        <f t="shared" si="10"/>
        <v>0</v>
      </c>
      <c r="AI140" s="47">
        <f t="shared" si="10"/>
        <v>0</v>
      </c>
      <c r="AJ140" s="47"/>
      <c r="AK140" s="47"/>
      <c r="AL140" s="47"/>
      <c r="AM140" s="47"/>
      <c r="AN140" s="47"/>
      <c r="AO140" s="47"/>
    </row>
    <row r="141" spans="1:41" ht="12" thickBot="1">
      <c r="A141" s="26"/>
      <c r="B141" s="2"/>
      <c r="E141" s="13"/>
      <c r="F141" s="57"/>
      <c r="G141" s="18" t="s">
        <v>25</v>
      </c>
      <c r="H141" s="55"/>
      <c r="I141" s="13"/>
      <c r="J141" s="14"/>
      <c r="K141" s="1"/>
      <c r="L141" s="1"/>
      <c r="N141" s="119" t="s">
        <v>56</v>
      </c>
      <c r="O141" s="120"/>
      <c r="P141" s="119" t="s">
        <v>57</v>
      </c>
      <c r="Q141" s="120"/>
      <c r="R141" s="119" t="s">
        <v>58</v>
      </c>
      <c r="S141" s="120"/>
      <c r="T141" s="119" t="s">
        <v>115</v>
      </c>
      <c r="U141" s="120"/>
      <c r="V141" s="119" t="s">
        <v>59</v>
      </c>
      <c r="W141" s="120"/>
      <c r="X141" s="119" t="s">
        <v>60</v>
      </c>
      <c r="Y141" s="120"/>
      <c r="AB141" s="53"/>
      <c r="AC141" s="47"/>
      <c r="AD141" s="47">
        <f t="shared" si="7"/>
        <v>0</v>
      </c>
      <c r="AE141" s="47">
        <f t="shared" si="8"/>
        <v>0</v>
      </c>
      <c r="AF141" s="47" t="e">
        <f t="shared" si="9"/>
        <v>#VALUE!</v>
      </c>
      <c r="AG141" s="47"/>
      <c r="AH141" s="47">
        <f t="shared" si="10"/>
        <v>0</v>
      </c>
      <c r="AI141" s="47">
        <f t="shared" si="10"/>
        <v>0</v>
      </c>
      <c r="AJ141" s="47"/>
      <c r="AK141" s="47"/>
      <c r="AL141" s="47"/>
      <c r="AM141" s="47"/>
      <c r="AN141" s="47"/>
      <c r="AO141" s="47"/>
    </row>
    <row r="142" spans="1:41" ht="11.25">
      <c r="A142" s="32">
        <f>A135+7</f>
        <v>140</v>
      </c>
      <c r="B142" s="2"/>
      <c r="C142" s="12" t="str">
        <f>+$F$1</f>
        <v>EMA</v>
      </c>
      <c r="D142" s="27">
        <f>D139+1</f>
        <v>181</v>
      </c>
      <c r="E142" s="59">
        <f>+F142</f>
        <v>40633</v>
      </c>
      <c r="F142" s="57">
        <f>+$A$142+$K$1+$B$24</f>
        <v>40633</v>
      </c>
      <c r="G142" s="12" t="s">
        <v>7</v>
      </c>
      <c r="H142" s="55">
        <f>+$H$24</f>
        <v>20.45</v>
      </c>
      <c r="I142" s="13" t="str">
        <f>+$I$24</f>
        <v>GASP</v>
      </c>
      <c r="J142" s="14" t="s">
        <v>8</v>
      </c>
      <c r="K142" s="1" t="str">
        <f>+$I$26</f>
        <v>U.S. SAN SECONDO</v>
      </c>
      <c r="L142" s="1"/>
      <c r="N142" s="61">
        <v>0</v>
      </c>
      <c r="O142" s="62">
        <v>3</v>
      </c>
      <c r="P142" s="67">
        <v>20</v>
      </c>
      <c r="Q142" s="68">
        <v>25</v>
      </c>
      <c r="R142" s="67">
        <v>22</v>
      </c>
      <c r="S142" s="68">
        <v>25</v>
      </c>
      <c r="T142" s="67">
        <v>18</v>
      </c>
      <c r="U142" s="68">
        <v>25</v>
      </c>
      <c r="V142" s="67"/>
      <c r="W142" s="68"/>
      <c r="X142" s="67"/>
      <c r="Y142" s="68"/>
      <c r="AB142" s="53" t="str">
        <f>+$AB$24</f>
        <v>h</v>
      </c>
      <c r="AC142" s="47"/>
      <c r="AD142" s="47">
        <f t="shared" si="7"/>
        <v>0</v>
      </c>
      <c r="AE142" s="47">
        <f t="shared" si="8"/>
        <v>3</v>
      </c>
      <c r="AF142" s="47">
        <f t="shared" si="9"/>
        <v>1</v>
      </c>
      <c r="AG142" s="47"/>
      <c r="AH142" s="47">
        <f t="shared" si="10"/>
        <v>0</v>
      </c>
      <c r="AI142" s="47">
        <f t="shared" si="10"/>
        <v>1</v>
      </c>
      <c r="AJ142" s="47"/>
      <c r="AK142" s="47"/>
      <c r="AL142" s="47"/>
      <c r="AM142" s="47"/>
      <c r="AN142" s="47"/>
      <c r="AO142" s="47"/>
    </row>
    <row r="143" spans="1:41" ht="11.25">
      <c r="A143" s="24"/>
      <c r="B143" s="2"/>
      <c r="C143" s="12" t="str">
        <f>+$F$1</f>
        <v>EMA</v>
      </c>
      <c r="D143" s="27">
        <f>D142+1</f>
        <v>182</v>
      </c>
      <c r="E143" s="59">
        <f>+F143</f>
        <v>40630</v>
      </c>
      <c r="F143" s="57">
        <f>+$A$142+$K$1+$B$23</f>
        <v>40630</v>
      </c>
      <c r="G143" s="12" t="s">
        <v>7</v>
      </c>
      <c r="H143" s="55">
        <f>+$H$23</f>
        <v>21</v>
      </c>
      <c r="I143" s="13" t="str">
        <f>+$I$23</f>
        <v>FEROS</v>
      </c>
      <c r="J143" s="14" t="s">
        <v>8</v>
      </c>
      <c r="K143" s="1" t="str">
        <f>+$I$27</f>
        <v>GS GATTONERO</v>
      </c>
      <c r="L143" s="1"/>
      <c r="N143" s="63">
        <v>0</v>
      </c>
      <c r="O143" s="64">
        <v>3</v>
      </c>
      <c r="P143" s="69">
        <v>19</v>
      </c>
      <c r="Q143" s="70">
        <v>25</v>
      </c>
      <c r="R143" s="69">
        <v>18</v>
      </c>
      <c r="S143" s="70">
        <v>25</v>
      </c>
      <c r="T143" s="69">
        <v>23</v>
      </c>
      <c r="U143" s="70">
        <v>25</v>
      </c>
      <c r="V143" s="69"/>
      <c r="W143" s="70"/>
      <c r="X143" s="69"/>
      <c r="Y143" s="70"/>
      <c r="AB143" s="53" t="str">
        <f>+$AB$23</f>
        <v>g</v>
      </c>
      <c r="AC143" s="47"/>
      <c r="AD143" s="47">
        <f t="shared" si="7"/>
        <v>0</v>
      </c>
      <c r="AE143" s="47">
        <f t="shared" si="8"/>
        <v>3</v>
      </c>
      <c r="AF143" s="47">
        <f t="shared" si="9"/>
        <v>1</v>
      </c>
      <c r="AG143" s="47"/>
      <c r="AH143" s="47">
        <f t="shared" si="10"/>
        <v>0</v>
      </c>
      <c r="AI143" s="47">
        <f t="shared" si="10"/>
        <v>1</v>
      </c>
      <c r="AJ143" s="47"/>
      <c r="AK143" s="47"/>
      <c r="AL143" s="47"/>
      <c r="AM143" s="47"/>
      <c r="AN143" s="47"/>
      <c r="AO143" s="47"/>
    </row>
    <row r="144" spans="1:41" ht="11.25">
      <c r="A144" s="24"/>
      <c r="B144" s="2"/>
      <c r="C144" s="12" t="str">
        <f>+$F$1</f>
        <v>EMA</v>
      </c>
      <c r="D144" s="27">
        <f>D143+1</f>
        <v>183</v>
      </c>
      <c r="E144" s="59">
        <f>+F144</f>
        <v>40633</v>
      </c>
      <c r="F144" s="57">
        <f>+$A$142+$K$1+$B$22</f>
        <v>40633</v>
      </c>
      <c r="G144" s="12" t="s">
        <v>7</v>
      </c>
      <c r="H144" s="55">
        <f>+$H$22</f>
        <v>21.15</v>
      </c>
      <c r="I144" s="13" t="str">
        <f>+$I$22</f>
        <v>CASELETTE "A"</v>
      </c>
      <c r="J144" s="14" t="s">
        <v>8</v>
      </c>
      <c r="K144" s="1" t="str">
        <f>+$I$17</f>
        <v>ARCA VOLLEY</v>
      </c>
      <c r="L144" s="1"/>
      <c r="N144" s="63">
        <v>3</v>
      </c>
      <c r="O144" s="64">
        <v>0</v>
      </c>
      <c r="P144" s="69">
        <v>25</v>
      </c>
      <c r="Q144" s="70">
        <v>22</v>
      </c>
      <c r="R144" s="69">
        <v>25</v>
      </c>
      <c r="S144" s="70">
        <v>14</v>
      </c>
      <c r="T144" s="69">
        <v>25</v>
      </c>
      <c r="U144" s="70">
        <v>19</v>
      </c>
      <c r="V144" s="69"/>
      <c r="W144" s="70"/>
      <c r="X144" s="69"/>
      <c r="Y144" s="70"/>
      <c r="AB144" s="53" t="str">
        <f>+$AB$22</f>
        <v>f</v>
      </c>
      <c r="AC144" s="47"/>
      <c r="AD144" s="47">
        <f t="shared" si="7"/>
        <v>3</v>
      </c>
      <c r="AE144" s="47">
        <f t="shared" si="8"/>
        <v>0</v>
      </c>
      <c r="AF144" s="47">
        <f t="shared" si="9"/>
        <v>1</v>
      </c>
      <c r="AG144" s="47"/>
      <c r="AH144" s="47">
        <f t="shared" si="10"/>
        <v>1</v>
      </c>
      <c r="AI144" s="47">
        <f t="shared" si="10"/>
        <v>0</v>
      </c>
      <c r="AJ144" s="47"/>
      <c r="AK144" s="47"/>
      <c r="AL144" s="47"/>
      <c r="AM144" s="47"/>
      <c r="AN144" s="47"/>
      <c r="AO144" s="47"/>
    </row>
    <row r="145" spans="1:41" ht="11.25">
      <c r="A145" s="24"/>
      <c r="B145" s="2"/>
      <c r="C145" s="12" t="str">
        <f>+$F$1</f>
        <v>EMA</v>
      </c>
      <c r="D145" s="27">
        <f>D144+1</f>
        <v>184</v>
      </c>
      <c r="E145" s="59">
        <f>+F145</f>
        <v>40631</v>
      </c>
      <c r="F145" s="57">
        <f>+$A$142+$K$1+$B$21</f>
        <v>40631</v>
      </c>
      <c r="G145" s="12" t="s">
        <v>7</v>
      </c>
      <c r="H145" s="55">
        <f>+$H$21</f>
        <v>20.45</v>
      </c>
      <c r="I145" s="13" t="str">
        <f>+$I$21</f>
        <v>CRAL SAN PAOLO</v>
      </c>
      <c r="J145" s="14" t="s">
        <v>8</v>
      </c>
      <c r="K145" s="1" t="str">
        <f>+$I$18</f>
        <v>SALUS</v>
      </c>
      <c r="L145" s="1"/>
      <c r="N145" s="63">
        <v>1</v>
      </c>
      <c r="O145" s="64">
        <v>3</v>
      </c>
      <c r="P145" s="69">
        <v>25</v>
      </c>
      <c r="Q145" s="70">
        <v>16</v>
      </c>
      <c r="R145" s="69">
        <v>20</v>
      </c>
      <c r="S145" s="70">
        <v>25</v>
      </c>
      <c r="T145" s="69">
        <v>18</v>
      </c>
      <c r="U145" s="70">
        <v>25</v>
      </c>
      <c r="V145" s="69">
        <v>23</v>
      </c>
      <c r="W145" s="70">
        <v>25</v>
      </c>
      <c r="X145" s="69"/>
      <c r="Y145" s="70"/>
      <c r="AB145" s="53" t="str">
        <f>+$AB$21</f>
        <v>e</v>
      </c>
      <c r="AC145" s="47"/>
      <c r="AD145" s="47">
        <f t="shared" si="7"/>
        <v>0</v>
      </c>
      <c r="AE145" s="47">
        <f t="shared" si="8"/>
        <v>3</v>
      </c>
      <c r="AF145" s="47">
        <f t="shared" si="9"/>
        <v>1</v>
      </c>
      <c r="AG145" s="47"/>
      <c r="AH145" s="47">
        <f t="shared" si="10"/>
        <v>0</v>
      </c>
      <c r="AI145" s="47">
        <f t="shared" si="10"/>
        <v>1</v>
      </c>
      <c r="AJ145" s="47"/>
      <c r="AK145" s="47"/>
      <c r="AL145" s="47"/>
      <c r="AM145" s="47"/>
      <c r="AN145" s="47"/>
      <c r="AO145" s="47"/>
    </row>
    <row r="146" spans="1:41" ht="12" thickBot="1">
      <c r="A146" s="24"/>
      <c r="B146" s="2"/>
      <c r="C146" s="12" t="str">
        <f>+$F$1</f>
        <v>EMA</v>
      </c>
      <c r="D146" s="27">
        <f>D145+1</f>
        <v>185</v>
      </c>
      <c r="E146" s="59">
        <f>+F146</f>
        <v>40632</v>
      </c>
      <c r="F146" s="57">
        <f>+$A$142+$K$1+$B$20</f>
        <v>40632</v>
      </c>
      <c r="G146" s="12" t="s">
        <v>7</v>
      </c>
      <c r="H146" s="55">
        <f>+$H$20</f>
        <v>21</v>
      </c>
      <c r="I146" s="13" t="str">
        <f>+$I$20</f>
        <v>UNIVOLLEY</v>
      </c>
      <c r="J146" s="14" t="s">
        <v>8</v>
      </c>
      <c r="K146" s="1" t="str">
        <f>+$I$19</f>
        <v>TIME SPORT</v>
      </c>
      <c r="L146" s="1"/>
      <c r="M146" s="11" t="s">
        <v>124</v>
      </c>
      <c r="N146" s="65">
        <v>3</v>
      </c>
      <c r="O146" s="66">
        <v>1</v>
      </c>
      <c r="P146" s="71">
        <v>16</v>
      </c>
      <c r="Q146" s="72">
        <v>25</v>
      </c>
      <c r="R146" s="71">
        <v>25</v>
      </c>
      <c r="S146" s="72">
        <v>20</v>
      </c>
      <c r="T146" s="71">
        <v>25</v>
      </c>
      <c r="U146" s="72">
        <v>18</v>
      </c>
      <c r="V146" s="71">
        <v>25</v>
      </c>
      <c r="W146" s="72">
        <v>23</v>
      </c>
      <c r="X146" s="71"/>
      <c r="Y146" s="72"/>
      <c r="AB146" s="53" t="str">
        <f>+$AB$20</f>
        <v>d</v>
      </c>
      <c r="AC146" s="47"/>
      <c r="AD146" s="47">
        <f t="shared" si="7"/>
        <v>3</v>
      </c>
      <c r="AE146" s="47">
        <f t="shared" si="8"/>
        <v>0</v>
      </c>
      <c r="AF146" s="47">
        <f t="shared" si="9"/>
        <v>1</v>
      </c>
      <c r="AG146" s="47"/>
      <c r="AH146" s="47">
        <f t="shared" si="10"/>
        <v>1</v>
      </c>
      <c r="AI146" s="47">
        <f t="shared" si="10"/>
        <v>0</v>
      </c>
      <c r="AJ146" s="47"/>
      <c r="AK146" s="47"/>
      <c r="AL146" s="47"/>
      <c r="AM146" s="47"/>
      <c r="AN146" s="47"/>
      <c r="AO146" s="47"/>
    </row>
    <row r="147" spans="1:41" ht="12" thickBot="1">
      <c r="A147" s="25"/>
      <c r="B147" s="2"/>
      <c r="C147" s="12"/>
      <c r="D147" s="27"/>
      <c r="E147" s="29"/>
      <c r="F147" s="57"/>
      <c r="H147" s="55"/>
      <c r="I147" s="13" t="str">
        <f>+$I$25</f>
        <v>PVL</v>
      </c>
      <c r="J147" s="14" t="s">
        <v>8</v>
      </c>
      <c r="K147" s="1" t="str">
        <f>+AB1</f>
        <v>Riposa</v>
      </c>
      <c r="L147" s="1"/>
      <c r="N147" s="36"/>
      <c r="O147" s="36"/>
      <c r="AB147" s="53" t="str">
        <f>+$AB$25</f>
        <v>i</v>
      </c>
      <c r="AC147" s="47"/>
      <c r="AD147" s="47">
        <f t="shared" si="7"/>
        <v>0</v>
      </c>
      <c r="AE147" s="47">
        <f t="shared" si="8"/>
        <v>0</v>
      </c>
      <c r="AF147" s="47">
        <f t="shared" si="9"/>
        <v>0</v>
      </c>
      <c r="AG147" s="47"/>
      <c r="AH147" s="47">
        <f t="shared" si="10"/>
        <v>0</v>
      </c>
      <c r="AI147" s="47">
        <f t="shared" si="10"/>
        <v>0</v>
      </c>
      <c r="AJ147" s="47"/>
      <c r="AK147" s="47"/>
      <c r="AL147" s="47"/>
      <c r="AM147" s="47"/>
      <c r="AN147" s="47"/>
      <c r="AO147" s="47"/>
    </row>
    <row r="148" spans="1:41" ht="12" thickBot="1">
      <c r="A148" s="26"/>
      <c r="B148" s="2"/>
      <c r="E148" s="13"/>
      <c r="F148" s="57"/>
      <c r="G148" s="18" t="s">
        <v>26</v>
      </c>
      <c r="H148" s="55"/>
      <c r="I148" s="13"/>
      <c r="J148" s="14"/>
      <c r="K148" s="1"/>
      <c r="L148" s="1"/>
      <c r="N148" s="119" t="s">
        <v>56</v>
      </c>
      <c r="O148" s="120"/>
      <c r="P148" s="119" t="s">
        <v>57</v>
      </c>
      <c r="Q148" s="120"/>
      <c r="R148" s="119" t="s">
        <v>58</v>
      </c>
      <c r="S148" s="120"/>
      <c r="T148" s="119" t="s">
        <v>115</v>
      </c>
      <c r="U148" s="120"/>
      <c r="V148" s="119" t="s">
        <v>59</v>
      </c>
      <c r="W148" s="120"/>
      <c r="X148" s="119" t="s">
        <v>60</v>
      </c>
      <c r="Y148" s="120"/>
      <c r="AB148" s="53"/>
      <c r="AC148" s="47"/>
      <c r="AD148" s="47">
        <f t="shared" si="7"/>
        <v>0</v>
      </c>
      <c r="AE148" s="47">
        <f t="shared" si="8"/>
        <v>0</v>
      </c>
      <c r="AF148" s="47" t="e">
        <f t="shared" si="9"/>
        <v>#VALUE!</v>
      </c>
      <c r="AG148" s="47"/>
      <c r="AH148" s="47">
        <f t="shared" si="10"/>
        <v>0</v>
      </c>
      <c r="AI148" s="47">
        <f t="shared" si="10"/>
        <v>0</v>
      </c>
      <c r="AJ148" s="47"/>
      <c r="AK148" s="47"/>
      <c r="AL148" s="47"/>
      <c r="AM148" s="47"/>
      <c r="AN148" s="47"/>
      <c r="AO148" s="47"/>
    </row>
    <row r="149" spans="1:41" ht="11.25">
      <c r="A149" s="32">
        <f>A142+7</f>
        <v>147</v>
      </c>
      <c r="B149" s="2"/>
      <c r="C149" s="12" t="str">
        <f>+$F$1</f>
        <v>EMA</v>
      </c>
      <c r="D149" s="27">
        <f>D146+1</f>
        <v>186</v>
      </c>
      <c r="E149" s="59">
        <f>+F149</f>
        <v>40640</v>
      </c>
      <c r="F149" s="57">
        <f>+$A$149+$K$1+$B$19</f>
        <v>40640</v>
      </c>
      <c r="G149" s="12" t="s">
        <v>7</v>
      </c>
      <c r="H149" s="55">
        <f>+$H$19</f>
        <v>20.3</v>
      </c>
      <c r="I149" s="13" t="str">
        <f>+$I$19</f>
        <v>TIME SPORT</v>
      </c>
      <c r="J149" s="14" t="s">
        <v>8</v>
      </c>
      <c r="K149" s="1" t="str">
        <f>+$I$21</f>
        <v>CRAL SAN PAOLO</v>
      </c>
      <c r="L149" s="1"/>
      <c r="N149" s="61">
        <v>3</v>
      </c>
      <c r="O149" s="62">
        <v>1</v>
      </c>
      <c r="P149" s="67">
        <v>25</v>
      </c>
      <c r="Q149" s="68">
        <v>17</v>
      </c>
      <c r="R149" s="67">
        <v>16</v>
      </c>
      <c r="S149" s="68">
        <v>25</v>
      </c>
      <c r="T149" s="67">
        <v>25</v>
      </c>
      <c r="U149" s="68">
        <v>16</v>
      </c>
      <c r="V149" s="67">
        <v>25</v>
      </c>
      <c r="W149" s="68">
        <v>17</v>
      </c>
      <c r="X149" s="67"/>
      <c r="Y149" s="68"/>
      <c r="AB149" s="53" t="str">
        <f>+$AB$19</f>
        <v>c</v>
      </c>
      <c r="AC149" s="47"/>
      <c r="AD149" s="47">
        <f t="shared" si="7"/>
        <v>3</v>
      </c>
      <c r="AE149" s="47">
        <f t="shared" si="8"/>
        <v>0</v>
      </c>
      <c r="AF149" s="47">
        <f t="shared" si="9"/>
        <v>1</v>
      </c>
      <c r="AG149" s="47"/>
      <c r="AH149" s="47">
        <f t="shared" si="10"/>
        <v>1</v>
      </c>
      <c r="AI149" s="47">
        <f t="shared" si="10"/>
        <v>0</v>
      </c>
      <c r="AJ149" s="47"/>
      <c r="AK149" s="47"/>
      <c r="AL149" s="47"/>
      <c r="AM149" s="47"/>
      <c r="AN149" s="47"/>
      <c r="AO149" s="47"/>
    </row>
    <row r="150" spans="1:41" ht="11.25">
      <c r="A150" s="24"/>
      <c r="B150" s="2"/>
      <c r="C150" s="12" t="str">
        <f>+$F$1</f>
        <v>EMA</v>
      </c>
      <c r="D150" s="27">
        <f>D149+1</f>
        <v>187</v>
      </c>
      <c r="E150" s="59">
        <f>+F150</f>
        <v>40640</v>
      </c>
      <c r="F150" s="57">
        <f>+$A$149+$K$1+$B$18</f>
        <v>40640</v>
      </c>
      <c r="G150" s="12" t="s">
        <v>7</v>
      </c>
      <c r="H150" s="55">
        <f>+$H$18</f>
        <v>21</v>
      </c>
      <c r="I150" s="13" t="str">
        <f>+$I$18</f>
        <v>SALUS</v>
      </c>
      <c r="J150" s="14" t="s">
        <v>8</v>
      </c>
      <c r="K150" s="1" t="str">
        <f>+$I$22</f>
        <v>CASELETTE "A"</v>
      </c>
      <c r="L150" s="1"/>
      <c r="N150" s="63">
        <v>3</v>
      </c>
      <c r="O150" s="64">
        <v>1</v>
      </c>
      <c r="P150" s="69">
        <v>25</v>
      </c>
      <c r="Q150" s="70">
        <v>18</v>
      </c>
      <c r="R150" s="69">
        <v>25</v>
      </c>
      <c r="S150" s="70">
        <v>21</v>
      </c>
      <c r="T150" s="69">
        <v>24</v>
      </c>
      <c r="U150" s="70">
        <v>26</v>
      </c>
      <c r="V150" s="69">
        <v>25</v>
      </c>
      <c r="W150" s="70">
        <v>14</v>
      </c>
      <c r="X150" s="69"/>
      <c r="Y150" s="70"/>
      <c r="AB150" s="53" t="str">
        <f>+$AB$18</f>
        <v>b</v>
      </c>
      <c r="AC150" s="47"/>
      <c r="AD150" s="47">
        <f t="shared" si="7"/>
        <v>3</v>
      </c>
      <c r="AE150" s="47">
        <f t="shared" si="8"/>
        <v>0</v>
      </c>
      <c r="AF150" s="47">
        <f t="shared" si="9"/>
        <v>1</v>
      </c>
      <c r="AG150" s="47"/>
      <c r="AH150" s="47">
        <f t="shared" si="10"/>
        <v>1</v>
      </c>
      <c r="AI150" s="47">
        <f t="shared" si="10"/>
        <v>0</v>
      </c>
      <c r="AJ150" s="47"/>
      <c r="AK150" s="47"/>
      <c r="AL150" s="47"/>
      <c r="AM150" s="47"/>
      <c r="AN150" s="47"/>
      <c r="AO150" s="47"/>
    </row>
    <row r="151" spans="1:41" ht="11.25">
      <c r="A151" s="24"/>
      <c r="B151" s="2"/>
      <c r="C151" s="12" t="str">
        <f>+$F$1</f>
        <v>EMA</v>
      </c>
      <c r="D151" s="27">
        <f>D150+1</f>
        <v>188</v>
      </c>
      <c r="E151" s="59">
        <f>+F151</f>
        <v>40639</v>
      </c>
      <c r="F151" s="57">
        <f>+$A$149+$K$1+$B$17</f>
        <v>40639</v>
      </c>
      <c r="G151" s="12" t="s">
        <v>7</v>
      </c>
      <c r="H151" s="55">
        <f>+$H$17</f>
        <v>20.3</v>
      </c>
      <c r="I151" s="13" t="str">
        <f>+$I$17</f>
        <v>ARCA VOLLEY</v>
      </c>
      <c r="J151" s="14" t="s">
        <v>8</v>
      </c>
      <c r="K151" s="1" t="str">
        <f>+$I$23</f>
        <v>FEROS</v>
      </c>
      <c r="L151" s="1"/>
      <c r="N151" s="63">
        <v>0</v>
      </c>
      <c r="O151" s="64">
        <v>3</v>
      </c>
      <c r="P151" s="69">
        <v>15</v>
      </c>
      <c r="Q151" s="70">
        <v>25</v>
      </c>
      <c r="R151" s="69">
        <v>25</v>
      </c>
      <c r="S151" s="70">
        <v>27</v>
      </c>
      <c r="T151" s="69">
        <v>21</v>
      </c>
      <c r="U151" s="70">
        <v>25</v>
      </c>
      <c r="V151" s="69"/>
      <c r="W151" s="70"/>
      <c r="X151" s="69"/>
      <c r="Y151" s="70"/>
      <c r="AB151" s="53" t="str">
        <f>+$AB$17</f>
        <v>a</v>
      </c>
      <c r="AC151" s="47"/>
      <c r="AD151" s="47">
        <f t="shared" si="7"/>
        <v>0</v>
      </c>
      <c r="AE151" s="47">
        <f t="shared" si="8"/>
        <v>3</v>
      </c>
      <c r="AF151" s="47">
        <f t="shared" si="9"/>
        <v>1</v>
      </c>
      <c r="AG151" s="47"/>
      <c r="AH151" s="47">
        <f t="shared" si="10"/>
        <v>0</v>
      </c>
      <c r="AI151" s="47">
        <f t="shared" si="10"/>
        <v>1</v>
      </c>
      <c r="AJ151" s="47"/>
      <c r="AK151" s="47"/>
      <c r="AL151" s="47"/>
      <c r="AM151" s="47"/>
      <c r="AN151" s="47"/>
      <c r="AO151" s="47"/>
    </row>
    <row r="152" spans="1:41" ht="11.25">
      <c r="A152" s="24"/>
      <c r="B152" s="2"/>
      <c r="C152" s="12" t="str">
        <f>+$F$1</f>
        <v>EMA</v>
      </c>
      <c r="D152" s="27">
        <f>D151+1</f>
        <v>189</v>
      </c>
      <c r="E152" s="59">
        <f>+F152</f>
        <v>40639</v>
      </c>
      <c r="F152" s="57">
        <f>+$A$149+$K$1+$B$27</f>
        <v>40639</v>
      </c>
      <c r="G152" s="12" t="s">
        <v>7</v>
      </c>
      <c r="H152" s="55">
        <f>+$H$27</f>
        <v>21</v>
      </c>
      <c r="I152" s="13" t="str">
        <f>+$I$27</f>
        <v>GS GATTONERO</v>
      </c>
      <c r="J152" s="14" t="s">
        <v>8</v>
      </c>
      <c r="K152" s="1" t="str">
        <f>+$I$24</f>
        <v>GASP</v>
      </c>
      <c r="L152" s="1"/>
      <c r="N152" s="63">
        <v>3</v>
      </c>
      <c r="O152" s="64">
        <v>1</v>
      </c>
      <c r="P152" s="69">
        <v>25</v>
      </c>
      <c r="Q152" s="70">
        <v>20</v>
      </c>
      <c r="R152" s="69">
        <v>25</v>
      </c>
      <c r="S152" s="70">
        <v>25</v>
      </c>
      <c r="T152" s="69">
        <v>20</v>
      </c>
      <c r="U152" s="70">
        <v>25</v>
      </c>
      <c r="V152" s="69">
        <v>18</v>
      </c>
      <c r="W152" s="70"/>
      <c r="X152" s="69"/>
      <c r="Y152" s="70"/>
      <c r="AB152" s="53" t="str">
        <f>+$AB$27</f>
        <v>m</v>
      </c>
      <c r="AC152" s="47"/>
      <c r="AD152" s="47">
        <f t="shared" si="7"/>
        <v>3</v>
      </c>
      <c r="AE152" s="47">
        <f t="shared" si="8"/>
        <v>0</v>
      </c>
      <c r="AF152" s="47">
        <f t="shared" si="9"/>
        <v>1</v>
      </c>
      <c r="AG152" s="47"/>
      <c r="AH152" s="47">
        <f t="shared" si="10"/>
        <v>1</v>
      </c>
      <c r="AI152" s="47">
        <f t="shared" si="10"/>
        <v>0</v>
      </c>
      <c r="AJ152" s="47"/>
      <c r="AK152" s="47"/>
      <c r="AL152" s="47"/>
      <c r="AM152" s="47"/>
      <c r="AN152" s="47"/>
      <c r="AO152" s="47"/>
    </row>
    <row r="153" spans="1:41" ht="12" thickBot="1">
      <c r="A153" s="24"/>
      <c r="B153" s="2"/>
      <c r="C153" s="12" t="str">
        <f>+$F$1</f>
        <v>EMA</v>
      </c>
      <c r="D153" s="27">
        <f>D152+1</f>
        <v>190</v>
      </c>
      <c r="E153" s="59">
        <f>+F153</f>
        <v>40638</v>
      </c>
      <c r="F153" s="57">
        <f>+$A$149+$K$1+$B$26</f>
        <v>40638</v>
      </c>
      <c r="G153" s="12" t="s">
        <v>7</v>
      </c>
      <c r="H153" s="55">
        <f>+$H$26</f>
        <v>21.3</v>
      </c>
      <c r="I153" s="13" t="str">
        <f>+$I$26</f>
        <v>U.S. SAN SECONDO</v>
      </c>
      <c r="J153" s="14" t="s">
        <v>8</v>
      </c>
      <c r="K153" s="1" t="str">
        <f>+$I$25</f>
        <v>PVL</v>
      </c>
      <c r="L153" s="1"/>
      <c r="M153" s="11" t="s">
        <v>125</v>
      </c>
      <c r="N153" s="65"/>
      <c r="O153" s="66"/>
      <c r="P153" s="71"/>
      <c r="Q153" s="72"/>
      <c r="R153" s="71"/>
      <c r="S153" s="72"/>
      <c r="T153" s="71"/>
      <c r="U153" s="72"/>
      <c r="V153" s="71"/>
      <c r="W153" s="72"/>
      <c r="X153" s="71"/>
      <c r="Y153" s="72"/>
      <c r="AB153" s="53" t="str">
        <f>+$AB$26</f>
        <v>l</v>
      </c>
      <c r="AC153" s="47"/>
      <c r="AD153" s="47">
        <f t="shared" si="7"/>
        <v>0</v>
      </c>
      <c r="AE153" s="47">
        <f t="shared" si="8"/>
        <v>0</v>
      </c>
      <c r="AF153" s="47">
        <f t="shared" si="9"/>
        <v>0</v>
      </c>
      <c r="AG153" s="47"/>
      <c r="AH153" s="47">
        <f t="shared" si="10"/>
        <v>0</v>
      </c>
      <c r="AI153" s="47">
        <f t="shared" si="10"/>
        <v>0</v>
      </c>
      <c r="AJ153" s="47"/>
      <c r="AK153" s="47"/>
      <c r="AL153" s="47"/>
      <c r="AM153" s="47"/>
      <c r="AN153" s="47"/>
      <c r="AO153" s="47"/>
    </row>
    <row r="154" spans="1:41" ht="12" thickBot="1">
      <c r="A154" s="25"/>
      <c r="B154" s="2"/>
      <c r="C154" s="12"/>
      <c r="D154" s="27"/>
      <c r="E154" s="29"/>
      <c r="F154" s="57"/>
      <c r="H154" s="55"/>
      <c r="I154" s="1" t="str">
        <f>+$I$20</f>
        <v>UNIVOLLEY</v>
      </c>
      <c r="J154" s="14" t="s">
        <v>8</v>
      </c>
      <c r="K154" s="1" t="str">
        <f>+AB1</f>
        <v>Riposa</v>
      </c>
      <c r="L154" s="1"/>
      <c r="N154" s="36"/>
      <c r="O154" s="36"/>
      <c r="AB154" s="47" t="str">
        <f>+$AB$20</f>
        <v>d</v>
      </c>
      <c r="AC154" s="47"/>
      <c r="AD154" s="47">
        <f t="shared" si="7"/>
        <v>0</v>
      </c>
      <c r="AE154" s="47">
        <f t="shared" si="8"/>
        <v>0</v>
      </c>
      <c r="AF154" s="47">
        <f t="shared" si="9"/>
        <v>0</v>
      </c>
      <c r="AG154" s="47"/>
      <c r="AH154" s="47">
        <f t="shared" si="10"/>
        <v>0</v>
      </c>
      <c r="AI154" s="47">
        <f t="shared" si="10"/>
        <v>0</v>
      </c>
      <c r="AJ154" s="47"/>
      <c r="AK154" s="47"/>
      <c r="AL154" s="47"/>
      <c r="AM154" s="47"/>
      <c r="AN154" s="47"/>
      <c r="AO154" s="47"/>
    </row>
    <row r="155" spans="1:41" ht="12" thickBot="1">
      <c r="A155" s="26"/>
      <c r="B155" s="2"/>
      <c r="C155" s="12"/>
      <c r="E155" s="13"/>
      <c r="F155" s="57"/>
      <c r="G155" s="18" t="s">
        <v>27</v>
      </c>
      <c r="H155" s="55"/>
      <c r="I155" s="13"/>
      <c r="J155" s="14"/>
      <c r="K155" s="1"/>
      <c r="L155" s="1"/>
      <c r="N155" s="119" t="s">
        <v>56</v>
      </c>
      <c r="O155" s="120"/>
      <c r="P155" s="119" t="s">
        <v>57</v>
      </c>
      <c r="Q155" s="120"/>
      <c r="R155" s="119" t="s">
        <v>58</v>
      </c>
      <c r="S155" s="120"/>
      <c r="T155" s="119" t="s">
        <v>115</v>
      </c>
      <c r="U155" s="120"/>
      <c r="V155" s="119" t="s">
        <v>59</v>
      </c>
      <c r="W155" s="120"/>
      <c r="X155" s="119" t="s">
        <v>60</v>
      </c>
      <c r="Y155" s="120"/>
      <c r="AB155" s="53"/>
      <c r="AC155" s="47"/>
      <c r="AD155" s="47">
        <f t="shared" si="7"/>
        <v>0</v>
      </c>
      <c r="AE155" s="47">
        <f t="shared" si="8"/>
        <v>0</v>
      </c>
      <c r="AF155" s="47" t="e">
        <f t="shared" si="9"/>
        <v>#VALUE!</v>
      </c>
      <c r="AG155" s="47"/>
      <c r="AH155" s="47">
        <f t="shared" si="10"/>
        <v>0</v>
      </c>
      <c r="AI155" s="47">
        <f t="shared" si="10"/>
        <v>0</v>
      </c>
      <c r="AJ155" s="47"/>
      <c r="AK155" s="47"/>
      <c r="AL155" s="47"/>
      <c r="AM155" s="47"/>
      <c r="AN155" s="47"/>
      <c r="AO155" s="47"/>
    </row>
    <row r="156" spans="1:41" ht="11.25">
      <c r="A156" s="32">
        <f>A149+7</f>
        <v>154</v>
      </c>
      <c r="B156" s="2"/>
      <c r="C156" s="12" t="str">
        <f>+$F$1</f>
        <v>EMA</v>
      </c>
      <c r="D156" s="27">
        <f>D153+1</f>
        <v>191</v>
      </c>
      <c r="E156" s="59">
        <f>+F156</f>
        <v>40647</v>
      </c>
      <c r="F156" s="57">
        <f>+$A$156+$K$1+$B$25</f>
        <v>40647</v>
      </c>
      <c r="G156" s="12" t="s">
        <v>7</v>
      </c>
      <c r="H156" s="55">
        <f>+$H$25</f>
        <v>21</v>
      </c>
      <c r="I156" s="13" t="str">
        <f>+$I$25</f>
        <v>PVL</v>
      </c>
      <c r="J156" s="14" t="s">
        <v>8</v>
      </c>
      <c r="K156" s="1" t="str">
        <f>+$I$27</f>
        <v>GS GATTONERO</v>
      </c>
      <c r="L156" s="1"/>
      <c r="M156" s="11" t="s">
        <v>118</v>
      </c>
      <c r="N156" s="61">
        <v>1</v>
      </c>
      <c r="O156" s="62">
        <v>3</v>
      </c>
      <c r="P156" s="67">
        <v>18</v>
      </c>
      <c r="Q156" s="68">
        <v>25</v>
      </c>
      <c r="R156" s="67">
        <v>13</v>
      </c>
      <c r="S156" s="68">
        <v>25</v>
      </c>
      <c r="T156" s="67">
        <v>25</v>
      </c>
      <c r="U156" s="68">
        <v>22</v>
      </c>
      <c r="V156" s="67">
        <v>22</v>
      </c>
      <c r="W156" s="68">
        <v>25</v>
      </c>
      <c r="X156" s="67"/>
      <c r="Y156" s="68"/>
      <c r="AB156" s="53" t="str">
        <f>+$AB$25</f>
        <v>i</v>
      </c>
      <c r="AC156" s="47"/>
      <c r="AD156" s="47">
        <f t="shared" si="7"/>
        <v>0</v>
      </c>
      <c r="AE156" s="47">
        <f t="shared" si="8"/>
        <v>3</v>
      </c>
      <c r="AF156" s="47">
        <f t="shared" si="9"/>
        <v>1</v>
      </c>
      <c r="AG156" s="47"/>
      <c r="AH156" s="47">
        <f t="shared" si="10"/>
        <v>0</v>
      </c>
      <c r="AI156" s="47">
        <f t="shared" si="10"/>
        <v>1</v>
      </c>
      <c r="AJ156" s="47"/>
      <c r="AK156" s="47"/>
      <c r="AL156" s="47"/>
      <c r="AM156" s="47"/>
      <c r="AN156" s="47"/>
      <c r="AO156" s="47"/>
    </row>
    <row r="157" spans="1:41" ht="11.25">
      <c r="A157" s="24"/>
      <c r="B157" s="2"/>
      <c r="C157" s="12" t="str">
        <f>+$F$1</f>
        <v>EMA</v>
      </c>
      <c r="D157" s="27">
        <f>D156+1</f>
        <v>192</v>
      </c>
      <c r="E157" s="59">
        <f>+F157</f>
        <v>40647</v>
      </c>
      <c r="F157" s="57">
        <f>+$A$156+$K$1+$B$24</f>
        <v>40647</v>
      </c>
      <c r="G157" s="12" t="s">
        <v>7</v>
      </c>
      <c r="H157" s="55">
        <f>+$H$24</f>
        <v>20.45</v>
      </c>
      <c r="I157" s="13" t="str">
        <f>+$I$24</f>
        <v>GASP</v>
      </c>
      <c r="J157" s="14" t="s">
        <v>8</v>
      </c>
      <c r="K157" s="1" t="str">
        <f>+$I$17</f>
        <v>ARCA VOLLEY</v>
      </c>
      <c r="L157" s="1"/>
      <c r="N157" s="63">
        <v>3</v>
      </c>
      <c r="O157" s="64">
        <v>2</v>
      </c>
      <c r="P157" s="69">
        <v>25</v>
      </c>
      <c r="Q157" s="70">
        <v>18</v>
      </c>
      <c r="R157" s="69">
        <v>28</v>
      </c>
      <c r="S157" s="70">
        <v>30</v>
      </c>
      <c r="T157" s="69">
        <v>25</v>
      </c>
      <c r="U157" s="70">
        <v>21</v>
      </c>
      <c r="V157" s="69">
        <v>19</v>
      </c>
      <c r="W157" s="70">
        <v>25</v>
      </c>
      <c r="X157" s="69">
        <v>15</v>
      </c>
      <c r="Y157" s="70">
        <v>11</v>
      </c>
      <c r="AB157" s="53" t="str">
        <f>+$AB$24</f>
        <v>h</v>
      </c>
      <c r="AC157" s="47"/>
      <c r="AD157" s="47">
        <f t="shared" si="7"/>
        <v>2</v>
      </c>
      <c r="AE157" s="47">
        <f t="shared" si="8"/>
        <v>1</v>
      </c>
      <c r="AF157" s="47">
        <f t="shared" si="9"/>
        <v>1</v>
      </c>
      <c r="AG157" s="47"/>
      <c r="AH157" s="47">
        <f t="shared" si="10"/>
        <v>1</v>
      </c>
      <c r="AI157" s="47">
        <f t="shared" si="10"/>
        <v>0</v>
      </c>
      <c r="AJ157" s="47"/>
      <c r="AK157" s="47"/>
      <c r="AL157" s="47"/>
      <c r="AM157" s="47"/>
      <c r="AN157" s="47"/>
      <c r="AO157" s="47"/>
    </row>
    <row r="158" spans="1:41" ht="11.25">
      <c r="A158" s="24"/>
      <c r="B158" s="2"/>
      <c r="C158" s="12" t="str">
        <f>+$F$1</f>
        <v>EMA</v>
      </c>
      <c r="D158" s="27">
        <f>D157+1</f>
        <v>193</v>
      </c>
      <c r="E158" s="59">
        <f>+F158</f>
        <v>40644</v>
      </c>
      <c r="F158" s="57">
        <f>+$A$156+$K$1+$B$23</f>
        <v>40644</v>
      </c>
      <c r="G158" s="12" t="s">
        <v>7</v>
      </c>
      <c r="H158" s="55">
        <f>+$H$23</f>
        <v>21</v>
      </c>
      <c r="I158" s="13" t="str">
        <f>+$I$23</f>
        <v>FEROS</v>
      </c>
      <c r="J158" s="14" t="s">
        <v>8</v>
      </c>
      <c r="K158" s="1" t="str">
        <f>+$I$18</f>
        <v>SALUS</v>
      </c>
      <c r="L158" s="1"/>
      <c r="N158" s="63">
        <v>0</v>
      </c>
      <c r="O158" s="64">
        <v>3</v>
      </c>
      <c r="P158" s="69">
        <v>21</v>
      </c>
      <c r="Q158" s="70">
        <v>25</v>
      </c>
      <c r="R158" s="69">
        <v>24</v>
      </c>
      <c r="S158" s="70">
        <v>26</v>
      </c>
      <c r="T158" s="69">
        <v>17</v>
      </c>
      <c r="U158" s="70">
        <v>25</v>
      </c>
      <c r="V158" s="69"/>
      <c r="W158" s="70"/>
      <c r="X158" s="69"/>
      <c r="Y158" s="70"/>
      <c r="AB158" s="53" t="str">
        <f>+$AB$23</f>
        <v>g</v>
      </c>
      <c r="AC158" s="47"/>
      <c r="AD158" s="47">
        <f t="shared" si="7"/>
        <v>0</v>
      </c>
      <c r="AE158" s="47">
        <f t="shared" si="8"/>
        <v>3</v>
      </c>
      <c r="AF158" s="47">
        <f t="shared" si="9"/>
        <v>1</v>
      </c>
      <c r="AG158" s="47"/>
      <c r="AH158" s="47">
        <f t="shared" si="10"/>
        <v>0</v>
      </c>
      <c r="AI158" s="47">
        <f t="shared" si="10"/>
        <v>1</v>
      </c>
      <c r="AJ158" s="47"/>
      <c r="AK158" s="47"/>
      <c r="AL158" s="47"/>
      <c r="AM158" s="47"/>
      <c r="AN158" s="47"/>
      <c r="AO158" s="47"/>
    </row>
    <row r="159" spans="1:41" ht="11.25">
      <c r="A159" s="24"/>
      <c r="B159" s="2"/>
      <c r="C159" s="12" t="str">
        <f>+$F$1</f>
        <v>EMA</v>
      </c>
      <c r="D159" s="27">
        <f>D158+1</f>
        <v>194</v>
      </c>
      <c r="E159" s="59">
        <f>+F159</f>
        <v>40647</v>
      </c>
      <c r="F159" s="57">
        <f>+$A$156+$K$1+$B$22</f>
        <v>40647</v>
      </c>
      <c r="G159" s="12" t="s">
        <v>7</v>
      </c>
      <c r="H159" s="55">
        <f>+$H$22</f>
        <v>21.15</v>
      </c>
      <c r="I159" s="13" t="str">
        <f>+$I$22</f>
        <v>CASELETTE "A"</v>
      </c>
      <c r="J159" s="14" t="s">
        <v>8</v>
      </c>
      <c r="K159" s="1" t="str">
        <f>+$I$19</f>
        <v>TIME SPORT</v>
      </c>
      <c r="L159" s="1"/>
      <c r="N159" s="63">
        <v>0</v>
      </c>
      <c r="O159" s="64">
        <v>3</v>
      </c>
      <c r="P159" s="69">
        <v>20</v>
      </c>
      <c r="Q159" s="70">
        <v>25</v>
      </c>
      <c r="R159" s="69">
        <v>23</v>
      </c>
      <c r="S159" s="70">
        <v>25</v>
      </c>
      <c r="T159" s="69">
        <v>24</v>
      </c>
      <c r="U159" s="70">
        <v>26</v>
      </c>
      <c r="V159" s="69"/>
      <c r="W159" s="70"/>
      <c r="X159" s="69"/>
      <c r="Y159" s="70"/>
      <c r="AB159" s="53" t="str">
        <f>+$AB$22</f>
        <v>f</v>
      </c>
      <c r="AC159" s="47"/>
      <c r="AD159" s="47">
        <f aca="true" t="shared" si="11" ref="AD159:AD183">IF(O159=2,2,IF(N159=2,1,IF(N159=3,3,0)))</f>
        <v>0</v>
      </c>
      <c r="AE159" s="47">
        <f aca="true" t="shared" si="12" ref="AE159:AE183">IF(N159=2,2,IF(O159=2,1,IF(O159=3,3,0)))</f>
        <v>3</v>
      </c>
      <c r="AF159" s="47">
        <f aca="true" t="shared" si="13" ref="AF159:AF183">IF(N159+O159&gt;0,1,0)</f>
        <v>1</v>
      </c>
      <c r="AG159" s="47"/>
      <c r="AH159" s="47">
        <f aca="true" t="shared" si="14" ref="AH159:AI183">IF(N159=3,1,0)</f>
        <v>0</v>
      </c>
      <c r="AI159" s="47">
        <f t="shared" si="14"/>
        <v>1</v>
      </c>
      <c r="AJ159" s="47"/>
      <c r="AK159" s="47"/>
      <c r="AL159" s="47"/>
      <c r="AM159" s="47"/>
      <c r="AN159" s="47"/>
      <c r="AO159" s="47"/>
    </row>
    <row r="160" spans="1:41" ht="12" thickBot="1">
      <c r="A160" s="24"/>
      <c r="B160" s="2"/>
      <c r="C160" s="12" t="str">
        <f>+$F$1</f>
        <v>EMA</v>
      </c>
      <c r="D160" s="27">
        <f>D159+1</f>
        <v>195</v>
      </c>
      <c r="E160" s="59">
        <f>+F160</f>
        <v>40645</v>
      </c>
      <c r="F160" s="57">
        <f>+$A$156+$K$1+$B$21</f>
        <v>40645</v>
      </c>
      <c r="G160" s="12" t="s">
        <v>7</v>
      </c>
      <c r="H160" s="55">
        <f>+$H$21</f>
        <v>20.45</v>
      </c>
      <c r="I160" s="13" t="str">
        <f>+$I$21</f>
        <v>CRAL SAN PAOLO</v>
      </c>
      <c r="J160" s="14" t="s">
        <v>8</v>
      </c>
      <c r="K160" s="1" t="str">
        <f>+$I$20</f>
        <v>UNIVOLLEY</v>
      </c>
      <c r="L160" s="1"/>
      <c r="N160" s="65">
        <v>3</v>
      </c>
      <c r="O160" s="66">
        <v>1</v>
      </c>
      <c r="P160" s="71">
        <v>25</v>
      </c>
      <c r="Q160" s="72">
        <v>18</v>
      </c>
      <c r="R160" s="71">
        <v>21</v>
      </c>
      <c r="S160" s="72">
        <v>25</v>
      </c>
      <c r="T160" s="71">
        <v>29</v>
      </c>
      <c r="U160" s="72">
        <v>27</v>
      </c>
      <c r="V160" s="71">
        <v>25</v>
      </c>
      <c r="W160" s="72">
        <v>21</v>
      </c>
      <c r="X160" s="71"/>
      <c r="Y160" s="72"/>
      <c r="AB160" s="53" t="str">
        <f>+$AB$21</f>
        <v>e</v>
      </c>
      <c r="AC160" s="47"/>
      <c r="AD160" s="47">
        <f t="shared" si="11"/>
        <v>3</v>
      </c>
      <c r="AE160" s="47">
        <f t="shared" si="12"/>
        <v>0</v>
      </c>
      <c r="AF160" s="47">
        <f t="shared" si="13"/>
        <v>1</v>
      </c>
      <c r="AG160" s="47"/>
      <c r="AH160" s="47">
        <f t="shared" si="14"/>
        <v>1</v>
      </c>
      <c r="AI160" s="47">
        <f t="shared" si="14"/>
        <v>0</v>
      </c>
      <c r="AJ160" s="47"/>
      <c r="AK160" s="47"/>
      <c r="AL160" s="47"/>
      <c r="AM160" s="47"/>
      <c r="AN160" s="47"/>
      <c r="AO160" s="47"/>
    </row>
    <row r="161" spans="1:41" ht="12" thickBot="1">
      <c r="A161" s="25"/>
      <c r="B161" s="2"/>
      <c r="C161" s="12"/>
      <c r="D161" s="27"/>
      <c r="E161" s="29"/>
      <c r="F161" s="57"/>
      <c r="H161" s="55"/>
      <c r="I161" s="13" t="str">
        <f>+$I$26</f>
        <v>U.S. SAN SECONDO</v>
      </c>
      <c r="J161" s="14" t="s">
        <v>8</v>
      </c>
      <c r="K161" s="1" t="str">
        <f>+AB1</f>
        <v>Riposa</v>
      </c>
      <c r="L161" s="1"/>
      <c r="N161" s="36"/>
      <c r="O161" s="36"/>
      <c r="AB161" s="53" t="str">
        <f>+$AB$26</f>
        <v>l</v>
      </c>
      <c r="AC161" s="47"/>
      <c r="AD161" s="47">
        <f t="shared" si="11"/>
        <v>0</v>
      </c>
      <c r="AE161" s="47">
        <f t="shared" si="12"/>
        <v>0</v>
      </c>
      <c r="AF161" s="47">
        <f t="shared" si="13"/>
        <v>0</v>
      </c>
      <c r="AG161" s="47"/>
      <c r="AH161" s="47">
        <f t="shared" si="14"/>
        <v>0</v>
      </c>
      <c r="AI161" s="47">
        <f t="shared" si="14"/>
        <v>0</v>
      </c>
      <c r="AJ161" s="47"/>
      <c r="AK161" s="47"/>
      <c r="AL161" s="47"/>
      <c r="AM161" s="47"/>
      <c r="AN161" s="47"/>
      <c r="AO161" s="47"/>
    </row>
    <row r="162" spans="1:41" ht="12" thickBot="1">
      <c r="A162" s="26"/>
      <c r="B162" s="2"/>
      <c r="C162" s="12"/>
      <c r="E162" s="13"/>
      <c r="F162" s="57"/>
      <c r="G162" s="18" t="s">
        <v>28</v>
      </c>
      <c r="H162" s="55"/>
      <c r="I162" s="13"/>
      <c r="J162" s="14"/>
      <c r="K162" s="1"/>
      <c r="L162" s="1"/>
      <c r="N162" s="119" t="s">
        <v>56</v>
      </c>
      <c r="O162" s="120"/>
      <c r="P162" s="119" t="s">
        <v>57</v>
      </c>
      <c r="Q162" s="120"/>
      <c r="R162" s="119" t="s">
        <v>58</v>
      </c>
      <c r="S162" s="120"/>
      <c r="T162" s="119" t="s">
        <v>115</v>
      </c>
      <c r="U162" s="120"/>
      <c r="V162" s="119" t="s">
        <v>59</v>
      </c>
      <c r="W162" s="120"/>
      <c r="X162" s="119" t="s">
        <v>60</v>
      </c>
      <c r="Y162" s="120"/>
      <c r="AB162" s="53"/>
      <c r="AC162" s="47"/>
      <c r="AD162" s="47">
        <f t="shared" si="11"/>
        <v>0</v>
      </c>
      <c r="AE162" s="47">
        <f t="shared" si="12"/>
        <v>0</v>
      </c>
      <c r="AF162" s="47" t="e">
        <f t="shared" si="13"/>
        <v>#VALUE!</v>
      </c>
      <c r="AG162" s="47"/>
      <c r="AH162" s="47">
        <f t="shared" si="14"/>
        <v>0</v>
      </c>
      <c r="AI162" s="47">
        <f t="shared" si="14"/>
        <v>0</v>
      </c>
      <c r="AJ162" s="47"/>
      <c r="AK162" s="47"/>
      <c r="AL162" s="47"/>
      <c r="AM162" s="47"/>
      <c r="AN162" s="47"/>
      <c r="AO162" s="47"/>
    </row>
    <row r="163" spans="1:41" ht="11.25">
      <c r="A163" s="32">
        <v>175</v>
      </c>
      <c r="B163" s="2"/>
      <c r="C163" s="12" t="str">
        <f>+$F$1</f>
        <v>EMA</v>
      </c>
      <c r="D163" s="27">
        <f>D160+1</f>
        <v>196</v>
      </c>
      <c r="E163" s="59">
        <f>+F163</f>
        <v>40667</v>
      </c>
      <c r="F163" s="57">
        <f>+$A$163+$K$1+$B$20</f>
        <v>40667</v>
      </c>
      <c r="G163" s="12" t="s">
        <v>7</v>
      </c>
      <c r="H163" s="55">
        <f>+$H$20</f>
        <v>21</v>
      </c>
      <c r="I163" s="13" t="str">
        <f>+$I$20</f>
        <v>UNIVOLLEY</v>
      </c>
      <c r="J163" s="14" t="s">
        <v>8</v>
      </c>
      <c r="K163" s="1" t="str">
        <f>+$I$22</f>
        <v>CASELETTE "A"</v>
      </c>
      <c r="L163" s="1"/>
      <c r="M163" s="11" t="s">
        <v>126</v>
      </c>
      <c r="N163" s="61"/>
      <c r="O163" s="62"/>
      <c r="P163" s="67"/>
      <c r="Q163" s="68"/>
      <c r="R163" s="67"/>
      <c r="S163" s="68"/>
      <c r="T163" s="67"/>
      <c r="U163" s="68"/>
      <c r="V163" s="67"/>
      <c r="W163" s="68"/>
      <c r="X163" s="67"/>
      <c r="Y163" s="68"/>
      <c r="AB163" s="53" t="str">
        <f>+$AB$20</f>
        <v>d</v>
      </c>
      <c r="AC163" s="47"/>
      <c r="AD163" s="47">
        <f t="shared" si="11"/>
        <v>0</v>
      </c>
      <c r="AE163" s="47">
        <f t="shared" si="12"/>
        <v>0</v>
      </c>
      <c r="AF163" s="47">
        <f t="shared" si="13"/>
        <v>0</v>
      </c>
      <c r="AG163" s="47"/>
      <c r="AH163" s="47">
        <f t="shared" si="14"/>
        <v>0</v>
      </c>
      <c r="AI163" s="47">
        <f t="shared" si="14"/>
        <v>0</v>
      </c>
      <c r="AJ163" s="47"/>
      <c r="AK163" s="47"/>
      <c r="AL163" s="47"/>
      <c r="AM163" s="47"/>
      <c r="AN163" s="47"/>
      <c r="AO163" s="47"/>
    </row>
    <row r="164" spans="1:41" ht="11.25">
      <c r="A164" s="24"/>
      <c r="B164" s="2"/>
      <c r="C164" s="12" t="str">
        <f>+$F$1</f>
        <v>EMA</v>
      </c>
      <c r="D164" s="27">
        <f>D163+1</f>
        <v>197</v>
      </c>
      <c r="E164" s="59">
        <f>+F164</f>
        <v>40668</v>
      </c>
      <c r="F164" s="57">
        <f>+$A$163+$K$1+$B$19</f>
        <v>40668</v>
      </c>
      <c r="G164" s="12" t="s">
        <v>7</v>
      </c>
      <c r="H164" s="55">
        <f>+$H$19</f>
        <v>20.3</v>
      </c>
      <c r="I164" s="13" t="str">
        <f>+$I$19</f>
        <v>TIME SPORT</v>
      </c>
      <c r="J164" s="14" t="s">
        <v>8</v>
      </c>
      <c r="K164" s="1" t="str">
        <f>+$I$23</f>
        <v>FEROS</v>
      </c>
      <c r="L164" s="1"/>
      <c r="N164" s="63">
        <v>3</v>
      </c>
      <c r="O164" s="64">
        <v>2</v>
      </c>
      <c r="P164" s="69">
        <v>25</v>
      </c>
      <c r="Q164" s="70">
        <v>18</v>
      </c>
      <c r="R164" s="69">
        <v>27</v>
      </c>
      <c r="S164" s="70">
        <v>29</v>
      </c>
      <c r="T164" s="69">
        <v>25</v>
      </c>
      <c r="U164" s="70">
        <v>16</v>
      </c>
      <c r="V164" s="69">
        <v>24</v>
      </c>
      <c r="W164" s="70">
        <v>26</v>
      </c>
      <c r="X164" s="69">
        <v>15</v>
      </c>
      <c r="Y164" s="70">
        <v>8</v>
      </c>
      <c r="AB164" s="53" t="str">
        <f>+$AB$19</f>
        <v>c</v>
      </c>
      <c r="AC164" s="47"/>
      <c r="AD164" s="47">
        <f t="shared" si="11"/>
        <v>2</v>
      </c>
      <c r="AE164" s="47">
        <f t="shared" si="12"/>
        <v>1</v>
      </c>
      <c r="AF164" s="47">
        <f t="shared" si="13"/>
        <v>1</v>
      </c>
      <c r="AG164" s="47"/>
      <c r="AH164" s="47">
        <f t="shared" si="14"/>
        <v>1</v>
      </c>
      <c r="AI164" s="47">
        <f t="shared" si="14"/>
        <v>0</v>
      </c>
      <c r="AJ164" s="47"/>
      <c r="AK164" s="47"/>
      <c r="AL164" s="47"/>
      <c r="AM164" s="47"/>
      <c r="AN164" s="47"/>
      <c r="AO164" s="47"/>
    </row>
    <row r="165" spans="1:41" ht="11.25">
      <c r="A165" s="24"/>
      <c r="B165" s="2"/>
      <c r="C165" s="12" t="str">
        <f>+$F$1</f>
        <v>EMA</v>
      </c>
      <c r="D165" s="27">
        <f>D164+1</f>
        <v>198</v>
      </c>
      <c r="E165" s="59">
        <f>+F165</f>
        <v>40668</v>
      </c>
      <c r="F165" s="57">
        <f>+$A$163+$K$1+$B$18</f>
        <v>40668</v>
      </c>
      <c r="G165" s="12" t="s">
        <v>7</v>
      </c>
      <c r="H165" s="55">
        <f>+$H$18</f>
        <v>21</v>
      </c>
      <c r="I165" s="13" t="str">
        <f>+$I$18</f>
        <v>SALUS</v>
      </c>
      <c r="J165" s="14" t="s">
        <v>8</v>
      </c>
      <c r="K165" s="1" t="str">
        <f>+$I$24</f>
        <v>GASP</v>
      </c>
      <c r="L165" s="1"/>
      <c r="N165" s="63">
        <v>3</v>
      </c>
      <c r="O165" s="64">
        <v>2</v>
      </c>
      <c r="P165" s="69">
        <v>25</v>
      </c>
      <c r="Q165" s="70">
        <v>16</v>
      </c>
      <c r="R165" s="69">
        <v>25</v>
      </c>
      <c r="S165" s="70">
        <v>14</v>
      </c>
      <c r="T165" s="69">
        <v>18</v>
      </c>
      <c r="U165" s="70">
        <v>25</v>
      </c>
      <c r="V165" s="69">
        <v>25</v>
      </c>
      <c r="W165" s="70">
        <v>27</v>
      </c>
      <c r="X165" s="69">
        <v>15</v>
      </c>
      <c r="Y165" s="70">
        <v>9</v>
      </c>
      <c r="AB165" s="53" t="str">
        <f>+$AB$18</f>
        <v>b</v>
      </c>
      <c r="AC165" s="47"/>
      <c r="AD165" s="47">
        <f t="shared" si="11"/>
        <v>2</v>
      </c>
      <c r="AE165" s="47">
        <f t="shared" si="12"/>
        <v>1</v>
      </c>
      <c r="AF165" s="47">
        <f t="shared" si="13"/>
        <v>1</v>
      </c>
      <c r="AG165" s="47"/>
      <c r="AH165" s="47">
        <f t="shared" si="14"/>
        <v>1</v>
      </c>
      <c r="AI165" s="47">
        <f t="shared" si="14"/>
        <v>0</v>
      </c>
      <c r="AJ165" s="47"/>
      <c r="AK165" s="47"/>
      <c r="AL165" s="47"/>
      <c r="AM165" s="47"/>
      <c r="AN165" s="47"/>
      <c r="AO165" s="47"/>
    </row>
    <row r="166" spans="1:41" ht="11.25">
      <c r="A166" s="24"/>
      <c r="B166" s="2"/>
      <c r="C166" s="12" t="str">
        <f>+$F$1</f>
        <v>EMA</v>
      </c>
      <c r="D166" s="27">
        <f>D165+1</f>
        <v>199</v>
      </c>
      <c r="E166" s="59">
        <f>+F166</f>
        <v>40667</v>
      </c>
      <c r="F166" s="57">
        <f>+$A$163+$K$1+$B$17</f>
        <v>40667</v>
      </c>
      <c r="G166" s="12" t="s">
        <v>7</v>
      </c>
      <c r="H166" s="55">
        <f>+$H$17</f>
        <v>20.3</v>
      </c>
      <c r="I166" s="13" t="str">
        <f>+$I$17</f>
        <v>ARCA VOLLEY</v>
      </c>
      <c r="J166" s="14" t="s">
        <v>8</v>
      </c>
      <c r="K166" s="1" t="str">
        <f>+$I$25</f>
        <v>PVL</v>
      </c>
      <c r="L166" s="1"/>
      <c r="N166" s="63"/>
      <c r="O166" s="64"/>
      <c r="P166" s="69"/>
      <c r="Q166" s="70"/>
      <c r="R166" s="69"/>
      <c r="S166" s="70"/>
      <c r="T166" s="69"/>
      <c r="U166" s="70"/>
      <c r="V166" s="69"/>
      <c r="W166" s="70"/>
      <c r="X166" s="69"/>
      <c r="Y166" s="70"/>
      <c r="AB166" s="53" t="str">
        <f>+$AB$17</f>
        <v>a</v>
      </c>
      <c r="AC166" s="47"/>
      <c r="AD166" s="47">
        <f t="shared" si="11"/>
        <v>0</v>
      </c>
      <c r="AE166" s="47">
        <f t="shared" si="12"/>
        <v>0</v>
      </c>
      <c r="AF166" s="47">
        <f t="shared" si="13"/>
        <v>0</v>
      </c>
      <c r="AG166" s="47"/>
      <c r="AH166" s="47">
        <f t="shared" si="14"/>
        <v>0</v>
      </c>
      <c r="AI166" s="47">
        <f t="shared" si="14"/>
        <v>0</v>
      </c>
      <c r="AJ166" s="47"/>
      <c r="AK166" s="47"/>
      <c r="AL166" s="47"/>
      <c r="AM166" s="47"/>
      <c r="AN166" s="47"/>
      <c r="AO166" s="47"/>
    </row>
    <row r="167" spans="1:41" ht="12" thickBot="1">
      <c r="A167" s="24"/>
      <c r="B167" s="2"/>
      <c r="C167" s="12" t="str">
        <f>+$F$1</f>
        <v>EMA</v>
      </c>
      <c r="D167" s="27">
        <f>D166+1</f>
        <v>200</v>
      </c>
      <c r="E167" s="59">
        <f>+F167</f>
        <v>40667</v>
      </c>
      <c r="F167" s="57">
        <f>+$A$163+$K$1+$B$27</f>
        <v>40667</v>
      </c>
      <c r="G167" s="12" t="s">
        <v>7</v>
      </c>
      <c r="H167" s="55">
        <f>+$H$27</f>
        <v>21</v>
      </c>
      <c r="I167" s="13" t="str">
        <f>+$I$27</f>
        <v>GS GATTONERO</v>
      </c>
      <c r="J167" s="14" t="s">
        <v>8</v>
      </c>
      <c r="K167" s="1" t="str">
        <f>+$I$26</f>
        <v>U.S. SAN SECONDO</v>
      </c>
      <c r="L167" s="1"/>
      <c r="N167" s="65">
        <v>2</v>
      </c>
      <c r="O167" s="66">
        <v>3</v>
      </c>
      <c r="P167" s="71">
        <v>25</v>
      </c>
      <c r="Q167" s="72">
        <v>12</v>
      </c>
      <c r="R167" s="71">
        <v>25</v>
      </c>
      <c r="S167" s="72">
        <v>20</v>
      </c>
      <c r="T167" s="71">
        <v>23</v>
      </c>
      <c r="U167" s="72">
        <v>25</v>
      </c>
      <c r="V167" s="71">
        <v>17</v>
      </c>
      <c r="W167" s="72">
        <v>25</v>
      </c>
      <c r="X167" s="71">
        <v>11</v>
      </c>
      <c r="Y167" s="72">
        <v>15</v>
      </c>
      <c r="AB167" s="53" t="str">
        <f>+$AB$27</f>
        <v>m</v>
      </c>
      <c r="AC167" s="47"/>
      <c r="AD167" s="47">
        <f t="shared" si="11"/>
        <v>1</v>
      </c>
      <c r="AE167" s="47">
        <f t="shared" si="12"/>
        <v>2</v>
      </c>
      <c r="AF167" s="47">
        <f t="shared" si="13"/>
        <v>1</v>
      </c>
      <c r="AG167" s="47"/>
      <c r="AH167" s="47">
        <f t="shared" si="14"/>
        <v>0</v>
      </c>
      <c r="AI167" s="47">
        <f t="shared" si="14"/>
        <v>1</v>
      </c>
      <c r="AJ167" s="47"/>
      <c r="AK167" s="47"/>
      <c r="AL167" s="47"/>
      <c r="AM167" s="47"/>
      <c r="AN167" s="47"/>
      <c r="AO167" s="47"/>
    </row>
    <row r="168" spans="1:41" ht="12" thickBot="1">
      <c r="A168" s="25"/>
      <c r="B168" s="2"/>
      <c r="C168" s="12"/>
      <c r="D168" s="27"/>
      <c r="E168" s="29"/>
      <c r="F168" s="57"/>
      <c r="H168" s="55"/>
      <c r="I168" s="1" t="str">
        <f>+$I$21</f>
        <v>CRAL SAN PAOLO</v>
      </c>
      <c r="J168" s="14" t="s">
        <v>8</v>
      </c>
      <c r="K168" s="1" t="str">
        <f>+AB1</f>
        <v>Riposa</v>
      </c>
      <c r="L168" s="1"/>
      <c r="N168" s="36"/>
      <c r="O168" s="36"/>
      <c r="AB168" s="47" t="str">
        <f>+$AB$21</f>
        <v>e</v>
      </c>
      <c r="AC168" s="47"/>
      <c r="AD168" s="47">
        <f t="shared" si="11"/>
        <v>0</v>
      </c>
      <c r="AE168" s="47">
        <f t="shared" si="12"/>
        <v>0</v>
      </c>
      <c r="AF168" s="47">
        <f t="shared" si="13"/>
        <v>0</v>
      </c>
      <c r="AG168" s="47"/>
      <c r="AH168" s="47">
        <f t="shared" si="14"/>
        <v>0</v>
      </c>
      <c r="AI168" s="47">
        <f t="shared" si="14"/>
        <v>0</v>
      </c>
      <c r="AJ168" s="47"/>
      <c r="AK168" s="47"/>
      <c r="AL168" s="47"/>
      <c r="AM168" s="47"/>
      <c r="AN168" s="47"/>
      <c r="AO168" s="47"/>
    </row>
    <row r="169" spans="1:41" ht="12" thickBot="1">
      <c r="A169" s="26"/>
      <c r="B169" s="2"/>
      <c r="C169" s="12"/>
      <c r="D169" s="27"/>
      <c r="E169" s="13"/>
      <c r="F169" s="57"/>
      <c r="G169" s="18" t="s">
        <v>29</v>
      </c>
      <c r="H169" s="55"/>
      <c r="I169" s="13"/>
      <c r="J169" s="14"/>
      <c r="K169" s="1"/>
      <c r="L169" s="1"/>
      <c r="N169" s="119" t="s">
        <v>56</v>
      </c>
      <c r="O169" s="120"/>
      <c r="P169" s="119" t="s">
        <v>57</v>
      </c>
      <c r="Q169" s="120"/>
      <c r="R169" s="119" t="s">
        <v>58</v>
      </c>
      <c r="S169" s="120"/>
      <c r="T169" s="119" t="s">
        <v>115</v>
      </c>
      <c r="U169" s="120"/>
      <c r="V169" s="119" t="s">
        <v>59</v>
      </c>
      <c r="W169" s="120"/>
      <c r="X169" s="119" t="s">
        <v>60</v>
      </c>
      <c r="Y169" s="120"/>
      <c r="AB169" s="53"/>
      <c r="AC169" s="47"/>
      <c r="AD169" s="47">
        <f t="shared" si="11"/>
        <v>0</v>
      </c>
      <c r="AE169" s="47">
        <f t="shared" si="12"/>
        <v>0</v>
      </c>
      <c r="AF169" s="47" t="e">
        <f t="shared" si="13"/>
        <v>#VALUE!</v>
      </c>
      <c r="AG169" s="47"/>
      <c r="AH169" s="47">
        <f t="shared" si="14"/>
        <v>0</v>
      </c>
      <c r="AI169" s="47">
        <f t="shared" si="14"/>
        <v>0</v>
      </c>
      <c r="AJ169" s="47"/>
      <c r="AK169" s="47"/>
      <c r="AL169" s="47"/>
      <c r="AM169" s="47"/>
      <c r="AN169" s="47"/>
      <c r="AO169" s="47"/>
    </row>
    <row r="170" spans="1:41" ht="11.25">
      <c r="A170" s="32">
        <v>182</v>
      </c>
      <c r="B170" s="2"/>
      <c r="C170" s="12" t="str">
        <f>+$F$1</f>
        <v>EMA</v>
      </c>
      <c r="D170" s="27">
        <f>D167+1</f>
        <v>201</v>
      </c>
      <c r="E170" s="59">
        <f>+F170</f>
        <v>40673</v>
      </c>
      <c r="F170" s="57">
        <f>+$A$170+$K$1+$B$26</f>
        <v>40673</v>
      </c>
      <c r="G170" s="12" t="s">
        <v>7</v>
      </c>
      <c r="H170" s="55">
        <f>+$H$26</f>
        <v>21.3</v>
      </c>
      <c r="I170" s="13" t="str">
        <f>+$I$26</f>
        <v>U.S. SAN SECONDO</v>
      </c>
      <c r="J170" s="14" t="s">
        <v>8</v>
      </c>
      <c r="K170" s="13" t="str">
        <f>+$I$17</f>
        <v>ARCA VOLLEY</v>
      </c>
      <c r="N170" s="61">
        <v>3</v>
      </c>
      <c r="O170" s="62">
        <v>2</v>
      </c>
      <c r="P170" s="67">
        <v>25</v>
      </c>
      <c r="Q170" s="68">
        <v>19</v>
      </c>
      <c r="R170" s="67">
        <v>21</v>
      </c>
      <c r="S170" s="68">
        <v>25</v>
      </c>
      <c r="T170" s="67">
        <v>25</v>
      </c>
      <c r="U170" s="68">
        <v>21</v>
      </c>
      <c r="V170" s="67">
        <v>19</v>
      </c>
      <c r="W170" s="68">
        <v>25</v>
      </c>
      <c r="X170" s="67">
        <v>18</v>
      </c>
      <c r="Y170" s="68">
        <v>16</v>
      </c>
      <c r="AB170" s="53" t="str">
        <f>+$AB$26</f>
        <v>l</v>
      </c>
      <c r="AC170" s="47"/>
      <c r="AD170" s="47">
        <f t="shared" si="11"/>
        <v>2</v>
      </c>
      <c r="AE170" s="47">
        <f t="shared" si="12"/>
        <v>1</v>
      </c>
      <c r="AF170" s="47">
        <f t="shared" si="13"/>
        <v>1</v>
      </c>
      <c r="AG170" s="47"/>
      <c r="AH170" s="47">
        <f t="shared" si="14"/>
        <v>1</v>
      </c>
      <c r="AI170" s="47">
        <f t="shared" si="14"/>
        <v>0</v>
      </c>
      <c r="AJ170" s="47"/>
      <c r="AK170" s="47"/>
      <c r="AL170" s="47"/>
      <c r="AM170" s="47"/>
      <c r="AN170" s="47"/>
      <c r="AO170" s="47"/>
    </row>
    <row r="171" spans="1:41" ht="11.25">
      <c r="A171" s="24"/>
      <c r="B171" s="2"/>
      <c r="C171" s="12" t="str">
        <f>+$F$1</f>
        <v>EMA</v>
      </c>
      <c r="D171" s="27">
        <f>D170+1</f>
        <v>202</v>
      </c>
      <c r="E171" s="59">
        <f>+F171</f>
        <v>40675</v>
      </c>
      <c r="F171" s="57">
        <f>+$A$170+$K$1+$B$25</f>
        <v>40675</v>
      </c>
      <c r="G171" s="12" t="s">
        <v>7</v>
      </c>
      <c r="H171" s="55">
        <f>+$H$25</f>
        <v>21</v>
      </c>
      <c r="I171" s="13" t="str">
        <f>+$I$25</f>
        <v>PVL</v>
      </c>
      <c r="J171" s="14" t="s">
        <v>8</v>
      </c>
      <c r="K171" s="13" t="str">
        <f>+$I$18</f>
        <v>SALUS</v>
      </c>
      <c r="N171" s="63">
        <v>0</v>
      </c>
      <c r="O171" s="64">
        <v>3</v>
      </c>
      <c r="P171" s="69">
        <v>21</v>
      </c>
      <c r="Q171" s="70">
        <v>25</v>
      </c>
      <c r="R171" s="69">
        <v>20</v>
      </c>
      <c r="S171" s="70">
        <v>25</v>
      </c>
      <c r="T171" s="69">
        <v>16</v>
      </c>
      <c r="U171" s="70">
        <v>25</v>
      </c>
      <c r="V171" s="69"/>
      <c r="W171" s="70"/>
      <c r="X171" s="69"/>
      <c r="Y171" s="70"/>
      <c r="AB171" s="53" t="str">
        <f>+$AB$25</f>
        <v>i</v>
      </c>
      <c r="AC171" s="47"/>
      <c r="AD171" s="47">
        <f t="shared" si="11"/>
        <v>0</v>
      </c>
      <c r="AE171" s="47">
        <f t="shared" si="12"/>
        <v>3</v>
      </c>
      <c r="AF171" s="47">
        <f t="shared" si="13"/>
        <v>1</v>
      </c>
      <c r="AG171" s="47"/>
      <c r="AH171" s="47">
        <f t="shared" si="14"/>
        <v>0</v>
      </c>
      <c r="AI171" s="47">
        <f t="shared" si="14"/>
        <v>1</v>
      </c>
      <c r="AJ171" s="47"/>
      <c r="AK171" s="47"/>
      <c r="AL171" s="47"/>
      <c r="AM171" s="47"/>
      <c r="AN171" s="47"/>
      <c r="AO171" s="47"/>
    </row>
    <row r="172" spans="1:41" ht="11.25">
      <c r="A172" s="24"/>
      <c r="B172" s="2"/>
      <c r="C172" s="12" t="str">
        <f>+$F$1</f>
        <v>EMA</v>
      </c>
      <c r="D172" s="27">
        <f>D171+1</f>
        <v>203</v>
      </c>
      <c r="E172" s="59">
        <f>+F172</f>
        <v>40675</v>
      </c>
      <c r="F172" s="57">
        <f>+$A$170+$K$1+$B$24</f>
        <v>40675</v>
      </c>
      <c r="G172" s="12" t="s">
        <v>7</v>
      </c>
      <c r="H172" s="55">
        <f>+$H$24</f>
        <v>20.45</v>
      </c>
      <c r="I172" s="13" t="str">
        <f>+$I$24</f>
        <v>GASP</v>
      </c>
      <c r="J172" s="14" t="s">
        <v>8</v>
      </c>
      <c r="K172" s="13" t="str">
        <f>+$I$19</f>
        <v>TIME SPORT</v>
      </c>
      <c r="N172" s="63">
        <v>2</v>
      </c>
      <c r="O172" s="64">
        <v>3</v>
      </c>
      <c r="P172" s="69">
        <v>25</v>
      </c>
      <c r="Q172" s="70">
        <v>22</v>
      </c>
      <c r="R172" s="69">
        <v>22</v>
      </c>
      <c r="S172" s="70">
        <v>25</v>
      </c>
      <c r="T172" s="69">
        <v>25</v>
      </c>
      <c r="U172" s="70">
        <v>21</v>
      </c>
      <c r="V172" s="69">
        <v>24</v>
      </c>
      <c r="W172" s="70">
        <v>26</v>
      </c>
      <c r="X172" s="69">
        <v>5</v>
      </c>
      <c r="Y172" s="70">
        <v>15</v>
      </c>
      <c r="AB172" s="53" t="str">
        <f>+$AB$24</f>
        <v>h</v>
      </c>
      <c r="AC172" s="47"/>
      <c r="AD172" s="47">
        <f t="shared" si="11"/>
        <v>1</v>
      </c>
      <c r="AE172" s="47">
        <f t="shared" si="12"/>
        <v>2</v>
      </c>
      <c r="AF172" s="47">
        <f t="shared" si="13"/>
        <v>1</v>
      </c>
      <c r="AG172" s="47"/>
      <c r="AH172" s="47">
        <f t="shared" si="14"/>
        <v>0</v>
      </c>
      <c r="AI172" s="47">
        <f t="shared" si="14"/>
        <v>1</v>
      </c>
      <c r="AJ172" s="47"/>
      <c r="AK172" s="47"/>
      <c r="AL172" s="47"/>
      <c r="AM172" s="47"/>
      <c r="AN172" s="47"/>
      <c r="AO172" s="47"/>
    </row>
    <row r="173" spans="1:41" ht="11.25">
      <c r="A173" s="24"/>
      <c r="B173" s="2"/>
      <c r="C173" s="12" t="str">
        <f>+$F$1</f>
        <v>EMA</v>
      </c>
      <c r="D173" s="27">
        <f>D172+1</f>
        <v>204</v>
      </c>
      <c r="E173" s="59">
        <f>+F173</f>
        <v>40672</v>
      </c>
      <c r="F173" s="57">
        <f>+$A$170+$K$1+$B$23</f>
        <v>40672</v>
      </c>
      <c r="G173" s="12" t="s">
        <v>7</v>
      </c>
      <c r="H173" s="55">
        <f>+$H$23</f>
        <v>21</v>
      </c>
      <c r="I173" s="13" t="str">
        <f>+$I$23</f>
        <v>FEROS</v>
      </c>
      <c r="J173" s="14" t="s">
        <v>8</v>
      </c>
      <c r="K173" s="13" t="str">
        <f>+$I$20</f>
        <v>UNIVOLLEY</v>
      </c>
      <c r="N173" s="63"/>
      <c r="O173" s="64"/>
      <c r="P173" s="69"/>
      <c r="Q173" s="70"/>
      <c r="R173" s="69"/>
      <c r="S173" s="70"/>
      <c r="T173" s="69"/>
      <c r="U173" s="70"/>
      <c r="V173" s="69"/>
      <c r="W173" s="70"/>
      <c r="X173" s="69"/>
      <c r="Y173" s="70"/>
      <c r="AB173" s="53" t="str">
        <f>+$AB$23</f>
        <v>g</v>
      </c>
      <c r="AC173" s="47"/>
      <c r="AD173" s="47">
        <f t="shared" si="11"/>
        <v>0</v>
      </c>
      <c r="AE173" s="47">
        <f t="shared" si="12"/>
        <v>0</v>
      </c>
      <c r="AF173" s="47">
        <f t="shared" si="13"/>
        <v>0</v>
      </c>
      <c r="AG173" s="47"/>
      <c r="AH173" s="47">
        <f t="shared" si="14"/>
        <v>0</v>
      </c>
      <c r="AI173" s="47">
        <f t="shared" si="14"/>
        <v>0</v>
      </c>
      <c r="AJ173" s="47"/>
      <c r="AK173" s="47"/>
      <c r="AL173" s="47"/>
      <c r="AM173" s="47"/>
      <c r="AN173" s="47"/>
      <c r="AO173" s="47"/>
    </row>
    <row r="174" spans="1:41" ht="12" thickBot="1">
      <c r="A174" s="24"/>
      <c r="B174" s="2"/>
      <c r="C174" s="12" t="str">
        <f>+$F$1</f>
        <v>EMA</v>
      </c>
      <c r="D174" s="27">
        <f>D173+1</f>
        <v>205</v>
      </c>
      <c r="E174" s="59">
        <f>+F174</f>
        <v>40675</v>
      </c>
      <c r="F174" s="57">
        <f>+$A$170+$K$1+$B$22</f>
        <v>40675</v>
      </c>
      <c r="G174" s="12" t="s">
        <v>7</v>
      </c>
      <c r="H174" s="55">
        <f>+$H$22</f>
        <v>21.15</v>
      </c>
      <c r="I174" s="13" t="str">
        <f>+$I$22</f>
        <v>CASELETTE "A"</v>
      </c>
      <c r="J174" s="14" t="s">
        <v>8</v>
      </c>
      <c r="K174" s="13" t="str">
        <f>+$I$21</f>
        <v>CRAL SAN PAOLO</v>
      </c>
      <c r="N174" s="65">
        <v>3</v>
      </c>
      <c r="O174" s="66">
        <v>0</v>
      </c>
      <c r="P174" s="71">
        <v>25</v>
      </c>
      <c r="Q174" s="72">
        <v>21</v>
      </c>
      <c r="R174" s="71">
        <v>25</v>
      </c>
      <c r="S174" s="72">
        <v>20</v>
      </c>
      <c r="T174" s="71">
        <v>25</v>
      </c>
      <c r="U174" s="72">
        <v>22</v>
      </c>
      <c r="V174" s="71"/>
      <c r="W174" s="72"/>
      <c r="X174" s="71"/>
      <c r="Y174" s="72"/>
      <c r="AB174" s="53" t="str">
        <f>+$AB$22</f>
        <v>f</v>
      </c>
      <c r="AC174" s="47"/>
      <c r="AD174" s="47">
        <f t="shared" si="11"/>
        <v>3</v>
      </c>
      <c r="AE174" s="47">
        <f t="shared" si="12"/>
        <v>0</v>
      </c>
      <c r="AF174" s="47">
        <f t="shared" si="13"/>
        <v>1</v>
      </c>
      <c r="AG174" s="47"/>
      <c r="AH174" s="47">
        <f t="shared" si="14"/>
        <v>1</v>
      </c>
      <c r="AI174" s="47">
        <f t="shared" si="14"/>
        <v>0</v>
      </c>
      <c r="AJ174" s="47"/>
      <c r="AK174" s="47"/>
      <c r="AL174" s="47"/>
      <c r="AM174" s="47"/>
      <c r="AN174" s="47"/>
      <c r="AO174" s="47"/>
    </row>
    <row r="175" spans="1:41" ht="12" thickBot="1">
      <c r="A175" s="25"/>
      <c r="B175" s="2"/>
      <c r="C175" s="12"/>
      <c r="D175" s="27"/>
      <c r="E175" s="29"/>
      <c r="F175" s="57"/>
      <c r="H175" s="55"/>
      <c r="I175" s="13" t="str">
        <f>+$I$27</f>
        <v>GS GATTONERO</v>
      </c>
      <c r="J175" s="14" t="s">
        <v>8</v>
      </c>
      <c r="K175" s="13" t="str">
        <f>+AB1</f>
        <v>Riposa</v>
      </c>
      <c r="N175" s="36"/>
      <c r="O175" s="36"/>
      <c r="AB175" s="53" t="str">
        <f>+$AB$27</f>
        <v>m</v>
      </c>
      <c r="AC175" s="47"/>
      <c r="AD175" s="47">
        <f t="shared" si="11"/>
        <v>0</v>
      </c>
      <c r="AE175" s="47">
        <f t="shared" si="12"/>
        <v>0</v>
      </c>
      <c r="AF175" s="47">
        <f t="shared" si="13"/>
        <v>0</v>
      </c>
      <c r="AG175" s="47"/>
      <c r="AH175" s="47">
        <f t="shared" si="14"/>
        <v>0</v>
      </c>
      <c r="AI175" s="47">
        <f t="shared" si="14"/>
        <v>0</v>
      </c>
      <c r="AJ175" s="47"/>
      <c r="AK175" s="47"/>
      <c r="AL175" s="47"/>
      <c r="AM175" s="47"/>
      <c r="AN175" s="47"/>
      <c r="AO175" s="47"/>
    </row>
    <row r="176" spans="1:41" ht="12" thickBot="1">
      <c r="A176" s="26"/>
      <c r="B176" s="2"/>
      <c r="C176" s="12"/>
      <c r="E176" s="13"/>
      <c r="F176" s="57"/>
      <c r="G176" s="18" t="s">
        <v>30</v>
      </c>
      <c r="H176" s="55"/>
      <c r="I176" s="13"/>
      <c r="J176" s="14"/>
      <c r="N176" s="119" t="s">
        <v>56</v>
      </c>
      <c r="O176" s="120"/>
      <c r="P176" s="119" t="s">
        <v>57</v>
      </c>
      <c r="Q176" s="120"/>
      <c r="R176" s="119" t="s">
        <v>58</v>
      </c>
      <c r="S176" s="120"/>
      <c r="T176" s="119" t="s">
        <v>115</v>
      </c>
      <c r="U176" s="120"/>
      <c r="V176" s="119" t="s">
        <v>59</v>
      </c>
      <c r="W176" s="120"/>
      <c r="X176" s="119" t="s">
        <v>60</v>
      </c>
      <c r="Y176" s="120"/>
      <c r="AB176" s="53"/>
      <c r="AC176" s="47"/>
      <c r="AD176" s="47">
        <f t="shared" si="11"/>
        <v>0</v>
      </c>
      <c r="AE176" s="47">
        <f t="shared" si="12"/>
        <v>0</v>
      </c>
      <c r="AF176" s="47" t="e">
        <f t="shared" si="13"/>
        <v>#VALUE!</v>
      </c>
      <c r="AG176" s="47"/>
      <c r="AH176" s="47">
        <f t="shared" si="14"/>
        <v>0</v>
      </c>
      <c r="AI176" s="47">
        <f t="shared" si="14"/>
        <v>0</v>
      </c>
      <c r="AJ176" s="47"/>
      <c r="AK176" s="47"/>
      <c r="AL176" s="47"/>
      <c r="AM176" s="47"/>
      <c r="AN176" s="47"/>
      <c r="AO176" s="47"/>
    </row>
    <row r="177" spans="1:41" ht="11.25">
      <c r="A177" s="32">
        <f>A170+7</f>
        <v>189</v>
      </c>
      <c r="B177" s="2"/>
      <c r="C177" s="12" t="str">
        <f>+$F$1</f>
        <v>EMA</v>
      </c>
      <c r="D177" s="27">
        <f>D174+1</f>
        <v>206</v>
      </c>
      <c r="E177" s="59">
        <f>+F177</f>
        <v>40680</v>
      </c>
      <c r="F177" s="57">
        <f>+$A$177+$K$1+$B$21</f>
        <v>40680</v>
      </c>
      <c r="G177" s="12" t="s">
        <v>7</v>
      </c>
      <c r="H177" s="55">
        <f>+$H$21</f>
        <v>20.45</v>
      </c>
      <c r="I177" s="13" t="str">
        <f>+$I$21</f>
        <v>CRAL SAN PAOLO</v>
      </c>
      <c r="J177" s="14" t="s">
        <v>8</v>
      </c>
      <c r="K177" s="13" t="str">
        <f>+$I$23</f>
        <v>FEROS</v>
      </c>
      <c r="N177" s="61"/>
      <c r="O177" s="62"/>
      <c r="P177" s="67"/>
      <c r="Q177" s="68"/>
      <c r="R177" s="67"/>
      <c r="S177" s="68"/>
      <c r="T177" s="67"/>
      <c r="U177" s="68"/>
      <c r="V177" s="67"/>
      <c r="W177" s="68"/>
      <c r="X177" s="67"/>
      <c r="Y177" s="68"/>
      <c r="AB177" s="53" t="str">
        <f>+$AB$21</f>
        <v>e</v>
      </c>
      <c r="AC177" s="47"/>
      <c r="AD177" s="47">
        <f t="shared" si="11"/>
        <v>0</v>
      </c>
      <c r="AE177" s="47">
        <f t="shared" si="12"/>
        <v>0</v>
      </c>
      <c r="AF177" s="47">
        <f t="shared" si="13"/>
        <v>0</v>
      </c>
      <c r="AG177" s="47"/>
      <c r="AH177" s="47">
        <f t="shared" si="14"/>
        <v>0</v>
      </c>
      <c r="AI177" s="47">
        <f t="shared" si="14"/>
        <v>0</v>
      </c>
      <c r="AJ177" s="47"/>
      <c r="AK177" s="47"/>
      <c r="AL177" s="47"/>
      <c r="AM177" s="47"/>
      <c r="AN177" s="47"/>
      <c r="AO177" s="47"/>
    </row>
    <row r="178" spans="1:41" ht="11.25">
      <c r="A178" s="24"/>
      <c r="B178" s="2"/>
      <c r="C178" s="12" t="str">
        <f>+$F$1</f>
        <v>EMA</v>
      </c>
      <c r="D178" s="27">
        <f>D177+1</f>
        <v>207</v>
      </c>
      <c r="E178" s="59">
        <f>+F178</f>
        <v>40681</v>
      </c>
      <c r="F178" s="57">
        <f>+$A$177+$K$1+$B$20</f>
        <v>40681</v>
      </c>
      <c r="G178" s="12" t="s">
        <v>7</v>
      </c>
      <c r="H178" s="55">
        <f>+$H$20</f>
        <v>21</v>
      </c>
      <c r="I178" s="13" t="str">
        <f>+$I$20</f>
        <v>UNIVOLLEY</v>
      </c>
      <c r="J178" s="14" t="s">
        <v>8</v>
      </c>
      <c r="K178" s="13" t="str">
        <f>+$I$24</f>
        <v>GASP</v>
      </c>
      <c r="M178" s="11" t="s">
        <v>127</v>
      </c>
      <c r="N178" s="63"/>
      <c r="O178" s="64"/>
      <c r="P178" s="69"/>
      <c r="Q178" s="70"/>
      <c r="R178" s="69"/>
      <c r="S178" s="70"/>
      <c r="T178" s="69"/>
      <c r="U178" s="70"/>
      <c r="V178" s="69"/>
      <c r="W178" s="70"/>
      <c r="X178" s="69"/>
      <c r="Y178" s="70"/>
      <c r="AB178" s="53" t="str">
        <f>+$AB$20</f>
        <v>d</v>
      </c>
      <c r="AC178" s="47"/>
      <c r="AD178" s="47">
        <f t="shared" si="11"/>
        <v>0</v>
      </c>
      <c r="AE178" s="47">
        <f t="shared" si="12"/>
        <v>0</v>
      </c>
      <c r="AF178" s="47">
        <f t="shared" si="13"/>
        <v>0</v>
      </c>
      <c r="AG178" s="47"/>
      <c r="AH178" s="47">
        <f t="shared" si="14"/>
        <v>0</v>
      </c>
      <c r="AI178" s="47">
        <f t="shared" si="14"/>
        <v>0</v>
      </c>
      <c r="AJ178" s="47"/>
      <c r="AK178" s="47"/>
      <c r="AL178" s="47"/>
      <c r="AM178" s="47"/>
      <c r="AN178" s="47"/>
      <c r="AO178" s="47"/>
    </row>
    <row r="179" spans="1:41" ht="11.25">
      <c r="A179" s="24"/>
      <c r="B179" s="2"/>
      <c r="C179" s="12" t="str">
        <f>+$F$1</f>
        <v>EMA</v>
      </c>
      <c r="D179" s="27">
        <f>D178+1</f>
        <v>208</v>
      </c>
      <c r="E179" s="59">
        <f>+F179</f>
        <v>40682</v>
      </c>
      <c r="F179" s="57">
        <f>+$A$177+$K$1+$B$19</f>
        <v>40682</v>
      </c>
      <c r="G179" s="12" t="s">
        <v>7</v>
      </c>
      <c r="H179" s="55">
        <f>+$H$19</f>
        <v>20.3</v>
      </c>
      <c r="I179" s="13" t="str">
        <f>+$I$19</f>
        <v>TIME SPORT</v>
      </c>
      <c r="J179" s="14" t="s">
        <v>8</v>
      </c>
      <c r="K179" s="13" t="str">
        <f>+$I$25</f>
        <v>PVL</v>
      </c>
      <c r="N179" s="63"/>
      <c r="O179" s="64"/>
      <c r="P179" s="69"/>
      <c r="Q179" s="70"/>
      <c r="R179" s="69"/>
      <c r="S179" s="70"/>
      <c r="T179" s="69"/>
      <c r="U179" s="70"/>
      <c r="V179" s="69"/>
      <c r="W179" s="70"/>
      <c r="X179" s="69"/>
      <c r="Y179" s="70"/>
      <c r="AB179" s="53" t="str">
        <f>+$AB$19</f>
        <v>c</v>
      </c>
      <c r="AC179" s="47"/>
      <c r="AD179" s="47">
        <f t="shared" si="11"/>
        <v>0</v>
      </c>
      <c r="AE179" s="47">
        <f t="shared" si="12"/>
        <v>0</v>
      </c>
      <c r="AF179" s="47">
        <f t="shared" si="13"/>
        <v>0</v>
      </c>
      <c r="AG179" s="47"/>
      <c r="AH179" s="47">
        <f t="shared" si="14"/>
        <v>0</v>
      </c>
      <c r="AI179" s="47">
        <f t="shared" si="14"/>
        <v>0</v>
      </c>
      <c r="AJ179" s="47"/>
      <c r="AK179" s="47"/>
      <c r="AL179" s="47"/>
      <c r="AM179" s="47"/>
      <c r="AN179" s="47"/>
      <c r="AO179" s="47"/>
    </row>
    <row r="180" spans="1:41" ht="11.25">
      <c r="A180" s="24"/>
      <c r="B180" s="2"/>
      <c r="C180" s="12" t="str">
        <f>+$F$1</f>
        <v>EMA</v>
      </c>
      <c r="D180" s="27">
        <f>D179+1</f>
        <v>209</v>
      </c>
      <c r="E180" s="59">
        <f>+F180</f>
        <v>40682</v>
      </c>
      <c r="F180" s="57">
        <f>+$A$177+$K$1+$B$18</f>
        <v>40682</v>
      </c>
      <c r="G180" s="12" t="s">
        <v>7</v>
      </c>
      <c r="H180" s="55">
        <f>+$H$18</f>
        <v>21</v>
      </c>
      <c r="I180" s="13" t="str">
        <f>+$I$18</f>
        <v>SALUS</v>
      </c>
      <c r="J180" s="14" t="s">
        <v>8</v>
      </c>
      <c r="K180" s="13" t="str">
        <f>+$I$26</f>
        <v>U.S. SAN SECONDO</v>
      </c>
      <c r="N180" s="63"/>
      <c r="O180" s="64"/>
      <c r="P180" s="69"/>
      <c r="Q180" s="70"/>
      <c r="R180" s="69"/>
      <c r="S180" s="70"/>
      <c r="T180" s="69"/>
      <c r="U180" s="70"/>
      <c r="V180" s="69"/>
      <c r="W180" s="70"/>
      <c r="X180" s="69"/>
      <c r="Y180" s="70"/>
      <c r="AB180" s="53" t="str">
        <f>+$AB$18</f>
        <v>b</v>
      </c>
      <c r="AC180" s="47"/>
      <c r="AD180" s="47">
        <f t="shared" si="11"/>
        <v>0</v>
      </c>
      <c r="AE180" s="47">
        <f t="shared" si="12"/>
        <v>0</v>
      </c>
      <c r="AF180" s="47">
        <f t="shared" si="13"/>
        <v>0</v>
      </c>
      <c r="AG180" s="47"/>
      <c r="AH180" s="47">
        <f t="shared" si="14"/>
        <v>0</v>
      </c>
      <c r="AI180" s="47">
        <f t="shared" si="14"/>
        <v>0</v>
      </c>
      <c r="AJ180" s="47"/>
      <c r="AK180" s="47"/>
      <c r="AL180" s="47"/>
      <c r="AM180" s="47"/>
      <c r="AN180" s="47"/>
      <c r="AO180" s="47"/>
    </row>
    <row r="181" spans="1:41" ht="12" thickBot="1">
      <c r="A181" s="24"/>
      <c r="B181" s="2"/>
      <c r="C181" s="12" t="str">
        <f>+$F$1</f>
        <v>EMA</v>
      </c>
      <c r="D181" s="27">
        <f>D180+1</f>
        <v>210</v>
      </c>
      <c r="E181" s="59">
        <f>+F181</f>
        <v>40681</v>
      </c>
      <c r="F181" s="57">
        <f>+$A$177+$K$1+$B$17</f>
        <v>40681</v>
      </c>
      <c r="G181" s="12" t="s">
        <v>7</v>
      </c>
      <c r="H181" s="55">
        <f>+$H$17</f>
        <v>20.3</v>
      </c>
      <c r="I181" s="13" t="str">
        <f>+$I$17</f>
        <v>ARCA VOLLEY</v>
      </c>
      <c r="J181" s="14" t="s">
        <v>8</v>
      </c>
      <c r="K181" s="13" t="str">
        <f>+$I$27</f>
        <v>GS GATTONERO</v>
      </c>
      <c r="N181" s="65"/>
      <c r="O181" s="66"/>
      <c r="P181" s="71"/>
      <c r="Q181" s="72"/>
      <c r="R181" s="71"/>
      <c r="S181" s="72"/>
      <c r="T181" s="71"/>
      <c r="U181" s="72"/>
      <c r="V181" s="71"/>
      <c r="W181" s="72"/>
      <c r="X181" s="71"/>
      <c r="Y181" s="72"/>
      <c r="AB181" s="53" t="str">
        <f>+$AB$17</f>
        <v>a</v>
      </c>
      <c r="AC181" s="47"/>
      <c r="AD181" s="47">
        <f t="shared" si="11"/>
        <v>0</v>
      </c>
      <c r="AE181" s="47">
        <f t="shared" si="12"/>
        <v>0</v>
      </c>
      <c r="AF181" s="47">
        <f t="shared" si="13"/>
        <v>0</v>
      </c>
      <c r="AG181" s="47"/>
      <c r="AH181" s="47">
        <f t="shared" si="14"/>
        <v>0</v>
      </c>
      <c r="AI181" s="47">
        <f t="shared" si="14"/>
        <v>0</v>
      </c>
      <c r="AJ181" s="47"/>
      <c r="AK181" s="47"/>
      <c r="AL181" s="47"/>
      <c r="AM181" s="47"/>
      <c r="AN181" s="47"/>
      <c r="AO181" s="47"/>
    </row>
    <row r="182" spans="1:41" ht="11.25">
      <c r="A182" s="25"/>
      <c r="B182" s="2"/>
      <c r="C182" s="12"/>
      <c r="D182" s="27"/>
      <c r="E182" s="29"/>
      <c r="F182" s="31"/>
      <c r="H182" s="13"/>
      <c r="I182" s="13" t="str">
        <f>+$I$22</f>
        <v>CASELETTE "A"</v>
      </c>
      <c r="J182" s="14" t="s">
        <v>8</v>
      </c>
      <c r="K182" s="13" t="str">
        <f>+AB1</f>
        <v>Riposa</v>
      </c>
      <c r="N182" s="36"/>
      <c r="O182" s="36"/>
      <c r="AB182" s="53" t="str">
        <f>+$AB$22</f>
        <v>f</v>
      </c>
      <c r="AC182" s="47"/>
      <c r="AD182" s="47">
        <f t="shared" si="11"/>
        <v>0</v>
      </c>
      <c r="AE182" s="47">
        <f t="shared" si="12"/>
        <v>0</v>
      </c>
      <c r="AF182" s="47">
        <f t="shared" si="13"/>
        <v>0</v>
      </c>
      <c r="AG182" s="47"/>
      <c r="AH182" s="47">
        <f t="shared" si="14"/>
        <v>0</v>
      </c>
      <c r="AI182" s="47">
        <f t="shared" si="14"/>
        <v>0</v>
      </c>
      <c r="AJ182" s="47"/>
      <c r="AK182" s="47"/>
      <c r="AL182" s="47"/>
      <c r="AM182" s="47"/>
      <c r="AN182" s="47"/>
      <c r="AO182" s="47"/>
    </row>
    <row r="183" spans="1:41" ht="11.25">
      <c r="A183" s="26"/>
      <c r="B183" s="2"/>
      <c r="C183" s="12"/>
      <c r="D183" s="27"/>
      <c r="E183" s="29"/>
      <c r="F183" s="31"/>
      <c r="H183" s="29"/>
      <c r="I183" s="13"/>
      <c r="J183" s="14"/>
      <c r="K183" s="1"/>
      <c r="L183" s="1"/>
      <c r="N183" s="33"/>
      <c r="O183" s="34"/>
      <c r="AB183" s="47"/>
      <c r="AC183" s="47"/>
      <c r="AD183" s="47">
        <f t="shared" si="11"/>
        <v>0</v>
      </c>
      <c r="AE183" s="47">
        <f t="shared" si="12"/>
        <v>0</v>
      </c>
      <c r="AF183" s="47">
        <f t="shared" si="13"/>
        <v>0</v>
      </c>
      <c r="AG183" s="47"/>
      <c r="AH183" s="47">
        <f t="shared" si="14"/>
        <v>0</v>
      </c>
      <c r="AI183" s="47">
        <f t="shared" si="14"/>
        <v>0</v>
      </c>
      <c r="AJ183" s="47"/>
      <c r="AK183" s="47"/>
      <c r="AL183" s="47"/>
      <c r="AM183" s="47"/>
      <c r="AN183" s="47"/>
      <c r="AO183" s="47"/>
    </row>
    <row r="184" spans="1:9" ht="12" thickBot="1">
      <c r="A184" s="2"/>
      <c r="B184" s="2"/>
      <c r="D184" s="27"/>
      <c r="E184" s="94" t="s">
        <v>31</v>
      </c>
      <c r="I184" s="94" t="s">
        <v>32</v>
      </c>
    </row>
    <row r="185" spans="1:11" ht="11.25">
      <c r="A185" s="2"/>
      <c r="B185" s="2"/>
      <c r="C185" s="1" t="str">
        <f aca="true" t="shared" si="15" ref="C185:C195">+I17</f>
        <v>ARCA VOLLEY</v>
      </c>
      <c r="D185" s="27"/>
      <c r="H185" s="11" t="s">
        <v>43</v>
      </c>
      <c r="I185" s="87" t="s">
        <v>88</v>
      </c>
      <c r="J185" s="75" t="s">
        <v>89</v>
      </c>
      <c r="K185" s="88" t="s">
        <v>80</v>
      </c>
    </row>
    <row r="186" spans="1:11" ht="11.25">
      <c r="A186" s="2"/>
      <c r="B186" s="2"/>
      <c r="C186" s="1" t="str">
        <f t="shared" si="15"/>
        <v>SALUS</v>
      </c>
      <c r="D186" s="27"/>
      <c r="H186" s="11" t="s">
        <v>44</v>
      </c>
      <c r="I186" s="82" t="s">
        <v>78</v>
      </c>
      <c r="J186" s="79" t="s">
        <v>79</v>
      </c>
      <c r="K186" s="89" t="s">
        <v>80</v>
      </c>
    </row>
    <row r="187" spans="1:11" ht="11.25">
      <c r="A187" s="2"/>
      <c r="B187" s="2"/>
      <c r="C187" s="1" t="str">
        <f t="shared" si="15"/>
        <v>TIME SPORT</v>
      </c>
      <c r="D187" s="27"/>
      <c r="H187" s="11" t="s">
        <v>45</v>
      </c>
      <c r="I187" s="82" t="s">
        <v>81</v>
      </c>
      <c r="J187" s="79" t="s">
        <v>82</v>
      </c>
      <c r="K187" s="89" t="s">
        <v>80</v>
      </c>
    </row>
    <row r="188" spans="1:11" ht="11.25">
      <c r="A188" s="2"/>
      <c r="B188" s="2"/>
      <c r="C188" s="1" t="str">
        <f t="shared" si="15"/>
        <v>UNIVOLLEY</v>
      </c>
      <c r="D188" s="27"/>
      <c r="H188" s="11" t="s">
        <v>46</v>
      </c>
      <c r="I188" s="82" t="s">
        <v>90</v>
      </c>
      <c r="J188" s="79" t="s">
        <v>91</v>
      </c>
      <c r="K188" s="89" t="s">
        <v>80</v>
      </c>
    </row>
    <row r="189" spans="1:11" ht="11.25">
      <c r="A189" s="2"/>
      <c r="B189" s="2"/>
      <c r="C189" s="1" t="str">
        <f t="shared" si="15"/>
        <v>CRAL SAN PAOLO</v>
      </c>
      <c r="D189" s="27"/>
      <c r="H189" s="11" t="s">
        <v>47</v>
      </c>
      <c r="I189" s="83" t="s">
        <v>92</v>
      </c>
      <c r="J189" s="80" t="s">
        <v>93</v>
      </c>
      <c r="K189" s="90" t="s">
        <v>80</v>
      </c>
    </row>
    <row r="190" spans="1:11" ht="11.25">
      <c r="A190" s="2"/>
      <c r="B190" s="2"/>
      <c r="C190" s="1" t="str">
        <f t="shared" si="15"/>
        <v>CASELETTE "A"</v>
      </c>
      <c r="D190" s="27"/>
      <c r="H190" s="11" t="s">
        <v>48</v>
      </c>
      <c r="I190" s="82" t="s">
        <v>83</v>
      </c>
      <c r="J190" s="79" t="s">
        <v>84</v>
      </c>
      <c r="K190" s="89" t="s">
        <v>85</v>
      </c>
    </row>
    <row r="191" spans="1:11" ht="11.25">
      <c r="A191" s="2"/>
      <c r="B191" s="2"/>
      <c r="C191" s="1" t="str">
        <f t="shared" si="15"/>
        <v>FEROS</v>
      </c>
      <c r="D191" s="27"/>
      <c r="H191" s="11" t="s">
        <v>49</v>
      </c>
      <c r="I191" s="84" t="s">
        <v>94</v>
      </c>
      <c r="J191" s="81" t="s">
        <v>95</v>
      </c>
      <c r="K191" s="91" t="s">
        <v>80</v>
      </c>
    </row>
    <row r="192" spans="1:11" ht="11.25">
      <c r="A192" s="2"/>
      <c r="B192" s="2"/>
      <c r="C192" s="1" t="str">
        <f t="shared" si="15"/>
        <v>GASP</v>
      </c>
      <c r="D192" s="27"/>
      <c r="H192" s="11" t="s">
        <v>50</v>
      </c>
      <c r="I192" s="82" t="s">
        <v>96</v>
      </c>
      <c r="J192" s="79" t="s">
        <v>97</v>
      </c>
      <c r="K192" s="89" t="s">
        <v>98</v>
      </c>
    </row>
    <row r="193" spans="1:11" ht="11.25">
      <c r="A193" s="2"/>
      <c r="B193" s="2"/>
      <c r="C193" s="1" t="str">
        <f t="shared" si="15"/>
        <v>PVL</v>
      </c>
      <c r="D193" s="27"/>
      <c r="H193" s="11" t="s">
        <v>51</v>
      </c>
      <c r="I193" s="83" t="s">
        <v>99</v>
      </c>
      <c r="J193" s="80" t="s">
        <v>100</v>
      </c>
      <c r="K193" s="90" t="s">
        <v>101</v>
      </c>
    </row>
    <row r="194" spans="1:11" ht="11.25">
      <c r="A194" s="2"/>
      <c r="B194" s="2"/>
      <c r="C194" s="1" t="str">
        <f t="shared" si="15"/>
        <v>U.S. SAN SECONDO</v>
      </c>
      <c r="D194" s="27"/>
      <c r="H194" s="11" t="s">
        <v>52</v>
      </c>
      <c r="I194" s="83" t="s">
        <v>104</v>
      </c>
      <c r="J194" s="80" t="s">
        <v>106</v>
      </c>
      <c r="K194" s="90" t="s">
        <v>105</v>
      </c>
    </row>
    <row r="195" spans="1:11" ht="12" thickBot="1">
      <c r="A195" s="2"/>
      <c r="B195" s="2"/>
      <c r="C195" s="1" t="str">
        <f t="shared" si="15"/>
        <v>GS GATTONERO</v>
      </c>
      <c r="D195" s="27"/>
      <c r="H195" s="11" t="s">
        <v>53</v>
      </c>
      <c r="I195" s="85" t="s">
        <v>86</v>
      </c>
      <c r="J195" s="86" t="s">
        <v>87</v>
      </c>
      <c r="K195" s="92" t="s">
        <v>80</v>
      </c>
    </row>
    <row r="196" spans="1:4" ht="11.25">
      <c r="A196" s="2"/>
      <c r="B196" s="2"/>
      <c r="D196" s="27"/>
    </row>
    <row r="197" spans="1:4" ht="11.25">
      <c r="A197" s="2"/>
      <c r="B197" s="2"/>
      <c r="D197" s="27"/>
    </row>
    <row r="198" spans="1:28" ht="11.25">
      <c r="A198" s="2"/>
      <c r="B198" s="2"/>
      <c r="C198" s="1" t="s">
        <v>42</v>
      </c>
      <c r="D198" s="27"/>
      <c r="K198" s="13" t="s">
        <v>34</v>
      </c>
      <c r="M198" s="9" t="s">
        <v>35</v>
      </c>
      <c r="N198" s="12" t="s">
        <v>36</v>
      </c>
      <c r="O198" s="1" t="s">
        <v>37</v>
      </c>
      <c r="P198" s="1" t="s">
        <v>38</v>
      </c>
      <c r="Z198" s="1" t="s">
        <v>39</v>
      </c>
      <c r="AA198" s="1" t="s">
        <v>40</v>
      </c>
      <c r="AB198" s="1" t="s">
        <v>41</v>
      </c>
    </row>
    <row r="199" spans="1:28" ht="11.25">
      <c r="A199" s="2"/>
      <c r="B199" s="2"/>
      <c r="D199" s="27"/>
      <c r="K199" s="13" t="s">
        <v>68</v>
      </c>
      <c r="M199" s="11">
        <v>48</v>
      </c>
      <c r="N199" s="1">
        <v>19</v>
      </c>
      <c r="O199" s="1">
        <v>16</v>
      </c>
      <c r="P199" s="1">
        <v>3</v>
      </c>
      <c r="Z199" s="1">
        <v>54</v>
      </c>
      <c r="AA199" s="1">
        <v>23</v>
      </c>
      <c r="AB199" s="1">
        <v>2.347826086956522</v>
      </c>
    </row>
    <row r="200" spans="1:28" ht="11.25">
      <c r="A200" s="2"/>
      <c r="B200" s="2"/>
      <c r="D200" s="27"/>
      <c r="K200" s="13" t="s">
        <v>64</v>
      </c>
      <c r="M200" s="11">
        <v>43</v>
      </c>
      <c r="N200" s="1">
        <v>19</v>
      </c>
      <c r="O200" s="1">
        <v>14</v>
      </c>
      <c r="P200" s="1">
        <v>5</v>
      </c>
      <c r="Z200" s="1">
        <v>49</v>
      </c>
      <c r="AA200" s="1">
        <v>25</v>
      </c>
      <c r="AB200" s="1">
        <v>1.96</v>
      </c>
    </row>
    <row r="201" spans="1:28" ht="11.25">
      <c r="A201" s="2"/>
      <c r="B201" s="2"/>
      <c r="D201" s="27">
        <f>D199+1</f>
        <v>1</v>
      </c>
      <c r="K201" s="13" t="s">
        <v>77</v>
      </c>
      <c r="M201" s="11">
        <v>39</v>
      </c>
      <c r="N201" s="1">
        <v>18</v>
      </c>
      <c r="O201" s="1">
        <v>13</v>
      </c>
      <c r="P201" s="1">
        <v>5</v>
      </c>
      <c r="Z201" s="1">
        <v>46</v>
      </c>
      <c r="AA201" s="1">
        <v>26</v>
      </c>
      <c r="AB201" s="1">
        <v>1.7692307692307692</v>
      </c>
    </row>
    <row r="202" spans="1:28" ht="11.25">
      <c r="A202" s="2"/>
      <c r="B202" s="2"/>
      <c r="D202" s="27">
        <f>D201+1</f>
        <v>2</v>
      </c>
      <c r="K202" s="13" t="s">
        <v>69</v>
      </c>
      <c r="M202" s="11">
        <v>29</v>
      </c>
      <c r="N202" s="1">
        <v>19</v>
      </c>
      <c r="O202" s="1">
        <v>10</v>
      </c>
      <c r="P202" s="1">
        <v>9</v>
      </c>
      <c r="Z202" s="1">
        <v>37</v>
      </c>
      <c r="AA202" s="1">
        <v>35</v>
      </c>
      <c r="AB202" s="1">
        <v>1.0571428571428572</v>
      </c>
    </row>
    <row r="203" spans="1:28" ht="11.25">
      <c r="A203" s="2"/>
      <c r="B203" s="2"/>
      <c r="D203" s="27">
        <f>D202+1</f>
        <v>3</v>
      </c>
      <c r="K203" s="13" t="s">
        <v>73</v>
      </c>
      <c r="M203" s="11">
        <v>28</v>
      </c>
      <c r="N203" s="1">
        <v>18</v>
      </c>
      <c r="O203" s="1">
        <v>10</v>
      </c>
      <c r="P203" s="1">
        <v>8</v>
      </c>
      <c r="Z203" s="1">
        <v>36</v>
      </c>
      <c r="AA203" s="1">
        <v>32</v>
      </c>
      <c r="AB203" s="1">
        <v>1.125</v>
      </c>
    </row>
    <row r="204" spans="1:28" ht="11.25">
      <c r="A204" s="2"/>
      <c r="B204" s="2"/>
      <c r="D204" s="27">
        <f>D203+1</f>
        <v>4</v>
      </c>
      <c r="K204" s="13" t="s">
        <v>63</v>
      </c>
      <c r="M204" s="11">
        <v>26</v>
      </c>
      <c r="N204" s="1">
        <v>18</v>
      </c>
      <c r="O204" s="1">
        <v>8</v>
      </c>
      <c r="P204" s="1">
        <v>10</v>
      </c>
      <c r="Z204" s="1">
        <v>35</v>
      </c>
      <c r="AA204" s="1">
        <v>38</v>
      </c>
      <c r="AB204" s="1">
        <v>0.9210526315789473</v>
      </c>
    </row>
    <row r="205" spans="1:28" ht="11.25">
      <c r="A205" s="2"/>
      <c r="B205" s="2"/>
      <c r="D205" s="27">
        <f>D204+1</f>
        <v>5</v>
      </c>
      <c r="K205" s="13" t="s">
        <v>67</v>
      </c>
      <c r="M205" s="11">
        <v>25</v>
      </c>
      <c r="N205" s="1">
        <v>19</v>
      </c>
      <c r="O205" s="1">
        <v>9</v>
      </c>
      <c r="P205" s="1">
        <v>10</v>
      </c>
      <c r="Z205" s="1">
        <v>37</v>
      </c>
      <c r="AA205" s="1">
        <v>40</v>
      </c>
      <c r="AB205" s="1">
        <v>0.925</v>
      </c>
    </row>
    <row r="206" spans="1:28" ht="11.25">
      <c r="A206" s="2"/>
      <c r="B206" s="2"/>
      <c r="D206" s="27">
        <f>D205+1</f>
        <v>6</v>
      </c>
      <c r="K206" s="13" t="s">
        <v>70</v>
      </c>
      <c r="M206" s="11">
        <v>24</v>
      </c>
      <c r="N206" s="1">
        <v>17</v>
      </c>
      <c r="O206" s="1">
        <v>9</v>
      </c>
      <c r="P206" s="1">
        <v>8</v>
      </c>
      <c r="Z206" s="1">
        <v>32</v>
      </c>
      <c r="AA206" s="1">
        <v>37</v>
      </c>
      <c r="AB206" s="1">
        <v>0.8648648648648649</v>
      </c>
    </row>
    <row r="207" spans="1:28" ht="11.25">
      <c r="A207" s="2"/>
      <c r="B207" s="2"/>
      <c r="K207" s="13" t="s">
        <v>71</v>
      </c>
      <c r="M207" s="11">
        <v>17</v>
      </c>
      <c r="N207" s="1">
        <v>19</v>
      </c>
      <c r="O207" s="1">
        <v>5</v>
      </c>
      <c r="P207" s="1">
        <v>14</v>
      </c>
      <c r="Z207" s="1">
        <v>28</v>
      </c>
      <c r="AA207" s="1">
        <v>47</v>
      </c>
      <c r="AB207" s="1">
        <v>0.5957446808510638</v>
      </c>
    </row>
    <row r="208" spans="1:28" ht="11.25">
      <c r="A208" s="2"/>
      <c r="B208" s="2"/>
      <c r="K208" s="13" t="s">
        <v>75</v>
      </c>
      <c r="M208" s="11">
        <v>13</v>
      </c>
      <c r="N208" s="1">
        <v>19</v>
      </c>
      <c r="O208" s="1">
        <v>3</v>
      </c>
      <c r="P208" s="1">
        <v>16</v>
      </c>
      <c r="Z208" s="1">
        <v>25</v>
      </c>
      <c r="AA208" s="1">
        <v>52</v>
      </c>
      <c r="AB208" s="1">
        <v>0.4807692307692308</v>
      </c>
    </row>
    <row r="209" spans="1:28" ht="11.25">
      <c r="A209" s="2"/>
      <c r="B209" s="2"/>
      <c r="K209" s="13" t="s">
        <v>76</v>
      </c>
      <c r="M209" s="11">
        <v>11</v>
      </c>
      <c r="N209" s="1">
        <v>17</v>
      </c>
      <c r="O209" s="1">
        <v>4</v>
      </c>
      <c r="P209" s="1">
        <v>13</v>
      </c>
      <c r="Z209" s="1">
        <v>21</v>
      </c>
      <c r="AA209" s="1">
        <v>45</v>
      </c>
      <c r="AB209" s="1">
        <v>0.4666666666666667</v>
      </c>
    </row>
    <row r="210" spans="1:2" ht="11.25">
      <c r="A210" s="2"/>
      <c r="B210" s="2"/>
    </row>
    <row r="211" spans="1:2" ht="11.25">
      <c r="A211" s="2"/>
      <c r="B211" s="2"/>
    </row>
    <row r="212" spans="1:28" ht="11.25" hidden="1">
      <c r="A212" s="2"/>
      <c r="B212" s="2"/>
      <c r="C212" s="1" t="s">
        <v>33</v>
      </c>
      <c r="K212" s="43" t="s">
        <v>34</v>
      </c>
      <c r="L212" s="43"/>
      <c r="M212" s="44" t="s">
        <v>35</v>
      </c>
      <c r="N212" s="44" t="s">
        <v>36</v>
      </c>
      <c r="O212" s="44" t="s">
        <v>37</v>
      </c>
      <c r="P212" s="44" t="s">
        <v>38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 t="s">
        <v>39</v>
      </c>
      <c r="AA212" s="44" t="s">
        <v>40</v>
      </c>
      <c r="AB212" s="44" t="s">
        <v>41</v>
      </c>
    </row>
    <row r="213" spans="1:28" ht="12.75" hidden="1">
      <c r="A213" s="2"/>
      <c r="B213" s="2"/>
      <c r="K213" s="43" t="str">
        <f>+$I$17</f>
        <v>ARCA VOLLEY</v>
      </c>
      <c r="L213" s="43"/>
      <c r="M213" s="45">
        <f>$AD$35+$AD$41+$AE$44+$AD$54+$AE$59+$AD$67+$AE$74+$AD$80+$AE$89+$AD$93+$AE$104+$AE$112+$AE$118+$AD$121+$AE$131+$AD$136+$AE$144+$AD$151+$AE$157+$AD$166+$AE$170+$AD$181</f>
        <v>26</v>
      </c>
      <c r="N213" s="45">
        <f>$AF$35+$AF$41+$AF$44+$AF$54+$AF$59+$AF$67+$AF$74+$AF$80+$AF$89+$AF$93+$AF$104+$AF$112+$AF$118+$AF$121+$AF$131+$AF$136+$AF$144+$AF$151+$AF$157+$AF$166+$AF$170+$AF$181</f>
        <v>18</v>
      </c>
      <c r="O213" s="45">
        <f>$AH$35+$AH$41+$AI$44+$AH$54+$AI$59+$AH$67+$AI$74+$AH$80+$AI$89+$AH$93+$AI$104+$AI$112+$AI$118+$AH$121+$AI$131+$AH$136+$AI$144+$AH$151+$AI$157+$AH$166+$AI$170+$AH$181</f>
        <v>8</v>
      </c>
      <c r="P213" s="45">
        <f>$AI$35+$AI$41+$AH$44+$AI$54+$AH$59+$AI$67+$AH$74+$AI$80+$AH$89+$AI$93+$AH$104+$AH$112+$AH$118+$AI$121+$AH$131+$AI$136+$AH$144+$AI$151+$AH$157+$AI$166+$AH$170+$AI$181</f>
        <v>10</v>
      </c>
      <c r="Q213" s="45"/>
      <c r="R213" s="45"/>
      <c r="S213" s="45"/>
      <c r="T213" s="45"/>
      <c r="U213" s="45"/>
      <c r="V213" s="45"/>
      <c r="W213" s="45"/>
      <c r="X213" s="45"/>
      <c r="Y213" s="45"/>
      <c r="Z213" s="45">
        <f>$N$35+$N$41+$O$44+$N$54+$O$59+$N$67+$O$74+$N$80+$O$89+$N$93+$O$104+$O$112+$O$118+$N$121+$O$131+$N$136+$O$144+$N$151+$O$157+$N$166+$O$170+$N$181</f>
        <v>35</v>
      </c>
      <c r="AA213" s="45">
        <f>$O$35+$O$41+$N$44+$O$54+$N$59+$O$67+$N$74+$O$80+$N$89+$O$93+$N$104+$N$112+$N$118+$O$121+$N$131+$O$136+$N$144+$O$151+$N$157+$O$166+$N$170+$O$181</f>
        <v>38</v>
      </c>
      <c r="AB213" s="45">
        <f aca="true" t="shared" si="16" ref="AB213:AB223">Z213/AA213</f>
        <v>0.9210526315789473</v>
      </c>
    </row>
    <row r="214" spans="1:28" ht="12.75" hidden="1">
      <c r="A214" s="2"/>
      <c r="B214" s="2"/>
      <c r="K214" s="43" t="str">
        <f>+$I$18</f>
        <v>SALUS</v>
      </c>
      <c r="L214" s="43"/>
      <c r="M214" s="45">
        <f>$AD$30+$AE$41+$AD$49+$AD$55+$AE$58+$AD$68+$AE$73+$AD$81+$AE$88+$AD$94+$AE$103+$AE$107+$AD$118+$AE$126+$AE$132+$AD$135+$AE$145+$AD$150+$AE$158+$AD$165+$AE$171+$AD$180</f>
        <v>43</v>
      </c>
      <c r="N214" s="45">
        <f>$AF$30+$AF$41+$AF$49+$AF$55+$AF$58+$AF$68+$AF$73+$AF$81+$AF$88+$AF$94+$AF$103+$AF$107+$AF$118+$AF$126+$AF$132+$AF$135+$AF$145+$AF$150+$AF$158+$AF$165+$AF$171+$AF$180</f>
        <v>19</v>
      </c>
      <c r="O214" s="45">
        <f>$AH$30+$AI$41+$AH$49+$AH$55+$AI$58+$AH$68+$AI$73+$AH$81+$AI$88+$AH$94+$AI$103+$AI$107+$AH$118+$AI$126+$AI$132+$AH$135+$AI$145+$AH$150+$AI$158+$AH$165+$AI$171+$AH$180</f>
        <v>14</v>
      </c>
      <c r="P214" s="45">
        <f>$AI$30+$AH$41+$AI$49+$AI$55+$AH$58+$AI$68+$AH$73+$AI$81+$AH$88+$AI$94+$AH$103+$AH$107+$AI$118+$AH$126+$AH$132+$AI$135+$AH$145+$AI$150+$AH$158+$AI$165+$AH$171+$AI$180</f>
        <v>5</v>
      </c>
      <c r="Q214" s="45"/>
      <c r="R214" s="45"/>
      <c r="S214" s="45"/>
      <c r="T214" s="45"/>
      <c r="U214" s="45"/>
      <c r="V214" s="45"/>
      <c r="W214" s="45"/>
      <c r="X214" s="45"/>
      <c r="Y214" s="45"/>
      <c r="Z214" s="45">
        <f>$N$30+$O$41+$N$49+$N$55+$O$58+$N$68+$O$73+$N$81+$O$88+$N$94+$O$103+$O$107+$N$118+$O$126+$O$132+$N$135+$O$145+$N$150+$O$158+$N$165+$O$171+$N$180</f>
        <v>49</v>
      </c>
      <c r="AA214" s="45">
        <f>$O$30+$N$41+$O$49+$O$55+$N$58+$O$68+$N$73+$O$81+$N$88+$O$94+$N$103+$N$107+$O$118+$N$126+$N$132+$O$135+$N$145+$O$150+$N$158+$O$165+$N$171+$O$180</f>
        <v>25</v>
      </c>
      <c r="AB214" s="45">
        <f t="shared" si="16"/>
        <v>1.96</v>
      </c>
    </row>
    <row r="215" spans="1:28" ht="12.75" hidden="1">
      <c r="A215" s="2"/>
      <c r="B215" s="2"/>
      <c r="K215" s="43" t="str">
        <f>+$I$19</f>
        <v>TIME SPORT</v>
      </c>
      <c r="L215" s="43"/>
      <c r="M215" s="45">
        <f>$AD$31+$AE$40+$AD$44+$AE$55+$AD$63+$AD$69+$AE$72+$AD$82+$AE$87+$AD$95+$AE$102+$AE$108+$AD$117+$AE$121+$AD$132+$AE$140+$AE$146+$AD$149+$AE$159+$AD$164+$AE$172+$AD$179</f>
        <v>25</v>
      </c>
      <c r="N215" s="45">
        <f>$AF$31+$AF$40+$AF$44+$AF$55+$AF$63+$AF$69+$AF$72+$AF$82+$AF$87+$AF$95+$AF$102+$AF$108+$AF$117+$AF$121+$AF$132+$AF$140+$AF$146+$AF$149+$AF$159+$AF$164+$AF$172+$AF$179</f>
        <v>19</v>
      </c>
      <c r="O215" s="45">
        <f>$AH$31+$AI$40+$AH$44+$AI$55+$AH$63+$AH$69+$AI$72+$AH$82+$AI$87+$AH$95+$AI$102+$AI$108+$AH$117+$AI$121+$AH$132+$AI$140+$AI$146+$AH$149+$AI$159+$AH$164+$AI$172+$AH$179</f>
        <v>9</v>
      </c>
      <c r="P215" s="45">
        <f>$AI$31+$AH$40+$AI$44+$AH$55+$AI$63+$AI$69+$AH$72+$AI$82+$AH$87+$AI$95+$AH$102+$AH$108+$AI$117+$AH$121+$AI$132+$AH$140+$AH$146+$AI$149+$AH$159+$AI$164+$AH$172+$AI$179</f>
        <v>10</v>
      </c>
      <c r="Q215" s="45"/>
      <c r="R215" s="45"/>
      <c r="S215" s="45"/>
      <c r="T215" s="45"/>
      <c r="U215" s="45"/>
      <c r="V215" s="45"/>
      <c r="W215" s="45"/>
      <c r="X215" s="45"/>
      <c r="Y215" s="45"/>
      <c r="Z215" s="45">
        <f>$N$31+$O$40+$N$44+$O$55+$N$63+$N$69+$O$72+$N$82+$O$87+$N$95+$O$102+$O$108+$N$117+$O$121+$N$132+$O$140+$O$146+$N$149+$O$159+$N$164+$O$172+$N$179</f>
        <v>37</v>
      </c>
      <c r="AA215" s="45">
        <f>$O$31+$N$40+$O$44+$N$55+$O$63+$O$69+$N$72+$O$82+$N$87+$O$95+$N$102+$N$108+$O$117+$N$121+$O$132+$N$140+$N$146+$O$149+$N$159+$O$164+$N$172+$O$179</f>
        <v>40</v>
      </c>
      <c r="AB215" s="45">
        <f t="shared" si="16"/>
        <v>0.925</v>
      </c>
    </row>
    <row r="216" spans="1:28" ht="12.75" hidden="1">
      <c r="A216" s="2"/>
      <c r="B216" s="2"/>
      <c r="K216" s="43" t="str">
        <f>+$I$20</f>
        <v>UNIVOLLEY</v>
      </c>
      <c r="L216" s="43"/>
      <c r="M216" s="45">
        <f>+$AD$32+$AE$39+$AD$45+$AE$54+$AD$58+$AE$69+$AD$77+$AD$83+$AE$86+$AD$96+$AE$101+$AE$109+$AD$116+$AE$122+$AD$131+$AE$135+$AD$146+$AE$154+$AE$160+$AD$163+$AE$173+$AD$178</f>
        <v>24</v>
      </c>
      <c r="N216" s="45">
        <f>+$AF$32+$AF$39+$AF$45+$AF$54+$AF$58+$AF$69+$AF$77+$AF$83+$AF$86+$AF$96+$AF$101+$AF$109+$AF$116+$AF$122+$AF$131+$AF$135+$AF$146+$AF$154+$AF$160+$AF$163+$AF$173+$AF$178</f>
        <v>17</v>
      </c>
      <c r="O216" s="45">
        <f>+$AH$32+$AI$39+$AH$45+$AI$54+$AH$58+$AI$69+$AH$77+$AH$83+$AI$86+$AH$96+$AI$101+$AI$109+$AH$116+$AI$122+$AH$131+$AI$135+$AH$146+$AI$154+$AI$160+$AH$163+$AI$173+$AH$178</f>
        <v>9</v>
      </c>
      <c r="P216" s="45">
        <f>+$AI$32+$AH$39+$AI$45+$AH$54+$AI$58+$AH$69+$AI$77+$AI$83+$AH$86+$AI$96+$AH$101+$AH$109+$AI$116+$AH$122+$AI$131+$AH$135+$AI$146+$AH$154+$AH$160+$AI$163+$AH$173+$AI$178</f>
        <v>8</v>
      </c>
      <c r="Q216" s="45"/>
      <c r="R216" s="45"/>
      <c r="S216" s="45"/>
      <c r="T216" s="45"/>
      <c r="U216" s="45"/>
      <c r="V216" s="45"/>
      <c r="W216" s="45"/>
      <c r="X216" s="45"/>
      <c r="Y216" s="45"/>
      <c r="Z216" s="45">
        <f>+$N$32+$O$39+$N$45+$O$54+$N$58+$O$69+$N$77+$N$83+$O$86+$N$96+$O$101+$O$109+$N$116+$O$122+$N$131+$O$135+$N$146+$O$154+$O$160+$N$163+$O$173+$N$178</f>
        <v>32</v>
      </c>
      <c r="AA216" s="45">
        <f>+$O$32+$N$39+$O$45+$N$54+$O$58+$N$69+$O$77+$O$83+$N$86+$O$96+$N$101+$N$109+$O$116+$N$122+$O$131+$N$135+$O$146+$N$154+$N$160+$O$163+$N$173+$O$178</f>
        <v>37</v>
      </c>
      <c r="AB216" s="45">
        <f t="shared" si="16"/>
        <v>0.8648648648648649</v>
      </c>
    </row>
    <row r="217" spans="1:28" ht="12.75" hidden="1">
      <c r="A217" s="2"/>
      <c r="B217" s="2"/>
      <c r="K217" s="43" t="str">
        <f>+$I$21</f>
        <v>CRAL SAN PAOLO</v>
      </c>
      <c r="L217" s="43"/>
      <c r="M217" s="45">
        <f>$AD$33+$AE$38+$AD$46+$AE$53+$AD$59+$AE$68+$AD$72+$AE$83+$AD$91+$AD$97+$AE$100+$AE$110+$AD$115+$AE$123+$AD$130+$AE$136+$AD$145+$AE$149+$AD$160+$AE$168+$AE$174+$AD$177</f>
        <v>17</v>
      </c>
      <c r="N217" s="45">
        <f>$AF$33+$AF$38+$AF$46+$AF$53+$AF$59+$AF$68+$AF$72+$AF$83+$AF$91+$AF$97+$AF$100+$AF$110+$AF$115+$AF$123+$AF$130+$AF$136+$AF$145+$AF$149+$AF$160+$AF$168+$AF$174+$AF$177</f>
        <v>19</v>
      </c>
      <c r="O217" s="45">
        <f>$AH$33+$AI$38+$AH$46+$AI$53+$AH$59+$AI$68+$AH$72+$AI$83+$AH$91+$AH$97+$AI$100+$AI$110+$AH$115+$AI$123+$AH$130+$AI$136+$AH$145+$AI$149+$AH$160+$AI$168+$AI$174+$AH$177</f>
        <v>5</v>
      </c>
      <c r="P217" s="45">
        <f>$AI$33+$AH$38+$AI$46+$AH$53+$AI$59+$AH$68+$AI$72+$AH$83+$AI$91+$AI$97+$AH$100+$AH$110+$AI$115+$AH$123+$AI$130+$AH$136+$AI$145+$AH$149+$AI$160+$AH$168+$AH$174+$AI$177</f>
        <v>14</v>
      </c>
      <c r="Q217" s="45"/>
      <c r="R217" s="45"/>
      <c r="S217" s="45"/>
      <c r="T217" s="45"/>
      <c r="U217" s="45"/>
      <c r="V217" s="45"/>
      <c r="W217" s="45"/>
      <c r="X217" s="45"/>
      <c r="Y217" s="45"/>
      <c r="Z217" s="45">
        <f>$N$33+$O$38+$N$46+$O$53+$N$59+$O$68+$N$72+$O$83+$N$91+$N$97+$O$100+$O$110+$N$115+$O$123+$N$130+$O$136+$N$145+$O$149+$N$160+$O$168+$O$174+$N$177</f>
        <v>28</v>
      </c>
      <c r="AA217" s="45">
        <f>$O$33+$N$38+$O$46+$N$53+$O$59+$N$68+$O$72+$N$83+$O$91+$O$97+$N$100+$N$110+$O$115+$N$123+$O$130+$N$136+$O$145+$N$149+$O$160+$N$168+$N$174+$O$177</f>
        <v>47</v>
      </c>
      <c r="AB217" s="45">
        <f t="shared" si="16"/>
        <v>0.5957446808510638</v>
      </c>
    </row>
    <row r="218" spans="1:28" ht="12.75" hidden="1">
      <c r="A218" s="2"/>
      <c r="B218" s="2"/>
      <c r="K218" s="43" t="str">
        <f>+$I$22</f>
        <v>CASELETTE "A"</v>
      </c>
      <c r="L218" s="43"/>
      <c r="M218" s="45">
        <f>$AD$34+$AE$37+$AD$47+$AE$52+$AD$60+$AE$67+$AD$73+$AE$82+$AD$86+$AE$97+$AD$105+$AE$111+$AD$114+$AE$124+$AD$129+$AE$137+$AD$144+$AE$150+$AD$159+$AE$163+$AD$174+$AE$182</f>
        <v>29</v>
      </c>
      <c r="N218" s="45">
        <f>$AF$34+$AF$37+$AF$47+$AF$52+$AF$60+$AF$67+$AF$73+$AF$82+$AF$86+$AF$97+$AF$105+$AF$111+$AF$114+$AF$124+$AF$129+$AF$137+$AF$144+$AF$150+$AF$159+$AF$163+$AF$174+$AF$182</f>
        <v>19</v>
      </c>
      <c r="O218" s="45">
        <f>$AH$34+$AI$37+$AH$47+$AI$52+$AH$60+$AI$67+$AH$73+$AI$82+$AH$86+$AI$97+$AH$105+$AI$111+$AH$114+$AI$124+$AH$129+$AI$137+$AH$144+$AI$150+$AH$159+$AI$163+$AH$174+$AI$182</f>
        <v>10</v>
      </c>
      <c r="P218" s="45">
        <f>$AI$34+$AH$37+$AI$47+$AH$52+$AI$60+$AH$67+$AI$73+$AH$82+$AI$86+$AH$97+$AI$105+$AH$111+$AI$114+$AH$124+$AI$129+$AH$137+$AI$144+$AH$150+$AI$159+$AH$163+$AI$174+$AH$182</f>
        <v>9</v>
      </c>
      <c r="Q218" s="45"/>
      <c r="R218" s="45"/>
      <c r="S218" s="45"/>
      <c r="T218" s="45"/>
      <c r="U218" s="45"/>
      <c r="V218" s="45"/>
      <c r="W218" s="45"/>
      <c r="X218" s="45"/>
      <c r="Y218" s="45"/>
      <c r="Z218" s="45">
        <f>$N$34+$O$37+$N$47+$O$52+$N$60+$O$67+$N$73+$O$82+$N$86+$O$97+$N$105+$O$111+$N$114+$O$124+$N$129+$O$137+$N$144+$O$150+$N$159+$O$163+$N$174+$O$182</f>
        <v>37</v>
      </c>
      <c r="AA218" s="45">
        <f>$O$34+$N$37+$O$47+$N$52+$O$60+$N$67+$O$73+$N$82+$O$86+$N$97+$O$105+$N$111+$O$114+$N$124+$O$129+$N$137+$O$144+$N$150+$O$159+$N$163+$O$174+$N$182</f>
        <v>35</v>
      </c>
      <c r="AB218" s="45">
        <f t="shared" si="16"/>
        <v>1.0571428571428572</v>
      </c>
    </row>
    <row r="219" spans="1:28" ht="12.75" hidden="1">
      <c r="A219" s="2"/>
      <c r="B219" s="2"/>
      <c r="K219" s="43" t="str">
        <f>+$I$23</f>
        <v>FEROS</v>
      </c>
      <c r="L219" s="43"/>
      <c r="M219" s="45">
        <f>$AE$34+$AE$42+$AD$48+$AE$51+$AD$61+$AE$66+$AD$74+$AE$81+$AD$87+$AE$96+$AD$100+$AD$111+$AD$119+$AE$125+$AD$128+$AE$138+$AD$143+$AE$151+$AD$158+$AE$164+$AD$173+$AE$177</f>
        <v>28</v>
      </c>
      <c r="N219" s="45">
        <f>$AF$34+$AF$42+$AF$48+$AF$51+$AF$61+$AF$66+$AF$74+$AF$81+$AF$87+$AF$96+$AF$100+$AF$111+$AF$119+$AF$125+$AF$128+$AF$138+$AF$143+$AF$151+$AF$158+$AF$164+$AF$173+$AF$177</f>
        <v>18</v>
      </c>
      <c r="O219" s="45">
        <f>$AI$34+$AI$42+$AH$48+$AI$51+$AH$61+$AI$66+$AH$74+$AI$81+$AH$87+$AI$96+$AH$100+$AH$111+$AH$119+$AI$125+$AH$128+$AI$138+$AH$143+$AI$151+$AH$158+$AI$164+$AH$173+$AI$177</f>
        <v>10</v>
      </c>
      <c r="P219" s="45">
        <f>$AH$34+$AH$42+$AI$48+$AH$51+$AI$61+$AH$66+$AI$74+$AH$81+$AI$87+$AH$96+$AI$100+$AI$111+$AI$119+$AH$125+$AI$128+$AH$138+$AI$143+$AH$151+$AI$158+$AH$164+$AI$173+$AH$177</f>
        <v>8</v>
      </c>
      <c r="Q219" s="45"/>
      <c r="R219" s="45"/>
      <c r="S219" s="45"/>
      <c r="T219" s="45"/>
      <c r="U219" s="45"/>
      <c r="V219" s="45"/>
      <c r="W219" s="45"/>
      <c r="X219" s="45"/>
      <c r="Y219" s="45"/>
      <c r="Z219" s="45">
        <f>$O$34+$O$42+$N$48+$O$51+$N$61+$O$66+$N$74+$O$81+$N$87+$O$96+$N$100+$N$111+$N$119+$O$125+$N$128+$O$138+$N$143+$O$151+$N$158+$O$164+$N$173+$O$177</f>
        <v>36</v>
      </c>
      <c r="AA219" s="45">
        <f>$N$34+$N$42+$O$48+$N$51+$O$61+$N$66+$O$74+$N$81+$O$87+$N$96+$O$100+$O$111+$O$119+$N$125+$O$128+$N$138+$O$143+$N$151+$O$158+$N$164+$O$173+$N$177</f>
        <v>32</v>
      </c>
      <c r="AB219" s="45">
        <f t="shared" si="16"/>
        <v>1.125</v>
      </c>
    </row>
    <row r="220" spans="1:28" ht="12.75" hidden="1">
      <c r="A220" s="2"/>
      <c r="B220" s="2"/>
      <c r="K220" s="43" t="str">
        <f>+$I$24</f>
        <v>GASP</v>
      </c>
      <c r="L220" s="43"/>
      <c r="M220" s="45">
        <f>$AE$33+$AD$37+$AE$48+$AE$56+$AD$62+$AE$65+$AD$75+$AE$80+$AD$88+$AE$95+$AD$101+$AD$110+$AE$114+$AD$125+$AD$133+$AE$139+$AD$142+$AE$152+$AD$157+$AE$165+$AD$172+$AE$178</f>
        <v>13</v>
      </c>
      <c r="N220" s="45">
        <f>$AF$33+$AF$37+$AF$48+$AF$56+$AF$62+$AF$65+$AF$75+$AF$80+$AF$88+$AF$95+$AF$101+$AF$110+$AF$114+$AF$125+$AF$133+$AF$139+$AF$142+$AF$152+$AF$157+$AF$165+$AF$172+$AF$178</f>
        <v>19</v>
      </c>
      <c r="O220" s="45">
        <f>$AI$33+$AH$37+$AI$48+$AI$56+$AH$62+$AI$65+$AH$75+$AI$80+$AH$88+$AI$95+$AH$101+$AH$110+$AI$114+$AH$125+$AH$133+$AI$139+$AH$142+$AI$152+$AH$157+$AI$165+$AH$172+$AI$178</f>
        <v>3</v>
      </c>
      <c r="P220" s="45">
        <f>$AH$33+$AI$37+$AH$48+$AH$56+$AI$62+$AH$65+$AI$75+$AH$80+$AI$88+$AH$95+$AI$101+$AI$110+$AH$114+$AI$125+$AI$133+$AH$139+$AI$142+$AH$152+$AI$157+$AH$165+$AI$172+$AH$178</f>
        <v>16</v>
      </c>
      <c r="Q220" s="45"/>
      <c r="R220" s="45"/>
      <c r="S220" s="45"/>
      <c r="T220" s="45"/>
      <c r="U220" s="45"/>
      <c r="V220" s="45"/>
      <c r="W220" s="45"/>
      <c r="X220" s="45"/>
      <c r="Y220" s="45"/>
      <c r="Z220" s="45">
        <f>$O$33+$N$37+$O$48+$O$56+$N$62+$O$65+$N$75+$O$80+$N$88+$O$95+$N$101+$N$110+$O$114+$N$125+$N$133+$O$139+$N$142+$O$152+$N$157+$O$165+$N$172+$O$178</f>
        <v>25</v>
      </c>
      <c r="AA220" s="45">
        <f>$N$33+$O$37+$N$48+$N$56+$O$62+$N$65+$O$75+$N$80+$O$88+$N$95+$O$101+$O$110+$N$114+$O$125+$O$133+$N$139+$O$142+$N$152+$O$157+$N$165+$O$172+$N$178</f>
        <v>52</v>
      </c>
      <c r="AB220" s="45">
        <f t="shared" si="16"/>
        <v>0.4807692307692308</v>
      </c>
    </row>
    <row r="221" spans="1:28" ht="12.75" hidden="1">
      <c r="A221" s="2"/>
      <c r="B221" s="2"/>
      <c r="K221" s="43" t="str">
        <f>+$I$25</f>
        <v>PVL</v>
      </c>
      <c r="L221" s="43"/>
      <c r="M221" s="45">
        <f>$AE$32+$AD$38+$AE$47+$AD$51+$AE$62+$AE$70+$AD$76+$AE$79+$AD$89+$AE$94+$AD$102+$AD$109+$AE$115+$AD$124+$AE$128+$AD$139+$AD$147+$AE$153+$AD$156+$AE$166+$AD$171+$AE$179</f>
        <v>11</v>
      </c>
      <c r="N221" s="45">
        <f>$AF$32+$AF$38+$AF$47+$AF$51+$AF$62+$AF$70+$AF$76+$AF$79+$AF$89+$AF$94+$AF$102+$AF$109+$AF$115+$AF$124+$AF$128+$AF$139+$AF$147+$AF$153+$AF$156+$AF$166+$AF$171+$AF$179</f>
        <v>17</v>
      </c>
      <c r="O221" s="45">
        <f>$AI$32+$AH$38+$AI$47+$AH$51+$AI$62+$AI$70+$AH$76+$AI$79+$AH$89+$AI$94+$AH$102+$AH$109+$AI$115+$AH$124+$AI$128+$AH$139+$AH$147+$AI$153+$AH$156+$AI$166+$AH$171+$AI$179</f>
        <v>4</v>
      </c>
      <c r="P221" s="45">
        <f>$AH$32+$AI$38+$AH$47+$AI$51+$AH$62+$AH$70+$AI$76+$AH$79+$AI$89+$AH$94+$AI$102+$AI$109+$AH$115+$AI$124+$AH$128+$AI$139+$AI$147+$AH$153+$AI$156+$AH$166+$AI$171+$AH$179</f>
        <v>13</v>
      </c>
      <c r="Q221" s="45"/>
      <c r="R221" s="45"/>
      <c r="S221" s="45"/>
      <c r="T221" s="45"/>
      <c r="U221" s="45"/>
      <c r="V221" s="45"/>
      <c r="W221" s="45"/>
      <c r="X221" s="45"/>
      <c r="Y221" s="45"/>
      <c r="Z221" s="45">
        <f>$O$32+$N$38+$O$47+$N$51+$O$62+$P$70+$N$76+$O$79+$N$89+$O$94+$N$102+$N$109+$O$115+$N$124+$O$128+$N$139+$N$147+$O$153+$N$156+$O$166+$N$171+$O$179</f>
        <v>21</v>
      </c>
      <c r="AA221" s="45">
        <f>$N$32+$O$38+$N$47+$O$51+$N$62+$O$70+$O$76+$N$79+$O$89+$N$94+$O$102+$O$109+$N$115+$O$124+$N$128+$O$139+$O$147+$N$153+$O$156+$N$166+$O$171+$N$179</f>
        <v>45</v>
      </c>
      <c r="AB221" s="45">
        <f t="shared" si="16"/>
        <v>0.4666666666666667</v>
      </c>
    </row>
    <row r="222" spans="1:28" ht="12.75" hidden="1">
      <c r="A222" s="2"/>
      <c r="B222" s="2"/>
      <c r="K222" s="43" t="str">
        <f>+$I$26</f>
        <v>U.S. SAN SECONDO</v>
      </c>
      <c r="L222" s="43"/>
      <c r="M222" s="45">
        <f>+$AE$31+$AD$39+$AE$46+$AD$52+$AE$61+$AD$65+$AE$76+$AE$84+$AD$90+$AE$93+$AD$103+$AD$108+$AE$116+$AD$123+$AE$129+$AD$138+$AE$142+$AD$153+$AD$161+$AE$167+$AD$170+$AE$180</f>
        <v>39</v>
      </c>
      <c r="N222" s="45">
        <f>+$AF$31+$AF$39+$AF$46+$AF$52+$AF$61+$AF$65+$AF$76+$AF$84+$AF$90+$AF$93+$AF$103+$AF$108+$AF$116+$AF$123+$AF$129+$AF$138+$AF$142+$AF$153+$AF$161+$AF$167+$AF$170+$AF$180</f>
        <v>18</v>
      </c>
      <c r="O222" s="45">
        <f>+$AI$31+$AH$39+$AI$46+$AH$52+$AI$61+$AH$65+$AI$76+$AI$84+$AH$90+$AI$93+$AH$103+$AH$108+$AI$116+$AH$123+$AI$129+$AH$138+$AI$142+$AH$153+$AH$161+$AI$167+$AH$170+$AI$180</f>
        <v>13</v>
      </c>
      <c r="P222" s="45">
        <f>+$AH$31+$AI$39+$AH$46+$AI$52+$AH$61+$AI$65+$AH$76+$AH$84+$AI$90+$AH$93+$AI$103+$AI$108+$AH$116+$AI$123+$AH$129+$AI$138+$AH$142+$AI$153+$AI$161+$AH$167+$AI$170+$AH$180</f>
        <v>5</v>
      </c>
      <c r="Q222" s="45"/>
      <c r="R222" s="45"/>
      <c r="S222" s="45"/>
      <c r="T222" s="45"/>
      <c r="U222" s="45"/>
      <c r="V222" s="45"/>
      <c r="W222" s="45"/>
      <c r="X222" s="45"/>
      <c r="Y222" s="45"/>
      <c r="Z222" s="45">
        <f>+$O$31+$N$39+$O$46+$N$52+$O$61+$N$65+$O$76+$O$84+$N$90+$O$93+$N$103+$N$108+$O$116+$N$123+$O$129+$N$138+$O$142+$N$153+$N$161+$O$167+$N$170+$O$180</f>
        <v>46</v>
      </c>
      <c r="AA222" s="45">
        <f>+$N$31+$O$39+$N$46+$O$52+$N$61+$O$65+$N$76+$N$84+$O$90+$N$93+$O$103+$O$108+$N$116+$O$123+$N$129+$O$138+$N$142+$O$153+$O$161+$N$167+$O$170+$N$180</f>
        <v>26</v>
      </c>
      <c r="AB222" s="45">
        <f t="shared" si="16"/>
        <v>1.7692307692307692</v>
      </c>
    </row>
    <row r="223" spans="11:28" ht="12.75" hidden="1">
      <c r="K223" s="43" t="str">
        <f>+$I$27</f>
        <v>GS GATTONERO</v>
      </c>
      <c r="L223" s="43"/>
      <c r="M223" s="45">
        <f>$AE$30+$AD$40+$AE$45+$AD$53+$AE$60+$AD$66+$AE$75+$AD$79+$AE$90+$AE$98+$AD$104+$AD$107+$AE$117+$AD$122+$AE$130+$AD$137+$AE$143+$AD$152+$AE$156+$AD$167+$AD$175+$AE$181</f>
        <v>48</v>
      </c>
      <c r="N223" s="45">
        <f>$AF$30+$AF$40+$AF$45+$AF$53+$AF$60+$AF$66+$AF$75+$AF$79+$AF$90+$AF$98+$AF$104+$AF$107+$AF$117+$AF$122+$AF$130+$AF$137+$AF$143+$AF$152+$AF$156+$AF$167+$AF$175+$AF$181</f>
        <v>19</v>
      </c>
      <c r="O223" s="45">
        <f>$AI$30+$AH$40+$AI$45+$AH$53+$AI$60+$AH$66+$AI$75+$AH$79+$AI$90+$AI$98+$AH$104+$AH$107+$AI$117+$AH$122+$AI$130+$AH$137+$AI$143+$AH$152+$AI$156+$AH$167+$AH$175+$AI$181</f>
        <v>16</v>
      </c>
      <c r="P223" s="45">
        <f>$AH$30+$AI$40+$AH$45+$AI$53+$AH$60+$AI$66+$AH$75+$AI$79+$AH$90+$AH$98+$AI$104+$AI$107+$AH$117+$AI$122+$AH$130+$AI$137+$AH$143+$AI$152+$AH$156+$AI$167+$AI$175+$AH$181</f>
        <v>3</v>
      </c>
      <c r="Q223" s="45"/>
      <c r="R223" s="45"/>
      <c r="S223" s="45"/>
      <c r="T223" s="45"/>
      <c r="U223" s="45"/>
      <c r="V223" s="45"/>
      <c r="W223" s="45"/>
      <c r="X223" s="45"/>
      <c r="Y223" s="45"/>
      <c r="Z223" s="45">
        <f>$O$30+$N$40+$O$45+$N$53+$O$60+$N$66+$O$75+$N$79+$O$90+$O$98+$N$104+$N$107+$O$117+$N$122+$O$130+$N$137+$O$143+$N$152+$O$156+$N$167+$N$175+$O$181</f>
        <v>54</v>
      </c>
      <c r="AA223" s="45">
        <f>$N$30+$O$40+$N$45+$O$53+$N$60+$O$66+$N$75+$O$79+$N$90+$N$98+$O$104+$O$107+$N$117+$O$122+$N$130+$O$137+$N$143+$O$152+$N$156+$O$167+$O$175+$N$181</f>
        <v>23</v>
      </c>
      <c r="AB223" s="45">
        <f t="shared" si="16"/>
        <v>2.347826086956522</v>
      </c>
    </row>
    <row r="224" spans="4:28" ht="12.75" customHeight="1"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4:28" ht="12.75" customHeight="1"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4:14" ht="12.75" customHeight="1"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</row>
    <row r="227" spans="4:14" ht="12.75" customHeight="1"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4:14" ht="12.75" customHeight="1"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pans="7:13" ht="11.25">
      <c r="G229" s="1"/>
      <c r="H229" s="1"/>
      <c r="K229" s="1"/>
      <c r="L229" s="1"/>
      <c r="M229" s="1"/>
    </row>
    <row r="230" spans="7:13" ht="11.25">
      <c r="G230" s="1"/>
      <c r="H230" s="1"/>
      <c r="K230" s="1"/>
      <c r="L230" s="1"/>
      <c r="M230" s="1"/>
    </row>
    <row r="231" spans="7:13" ht="11.25">
      <c r="G231" s="1"/>
      <c r="H231" s="1"/>
      <c r="K231" s="1"/>
      <c r="L231" s="1"/>
      <c r="M231" s="1"/>
    </row>
    <row r="232" spans="7:13" ht="11.25">
      <c r="G232" s="1"/>
      <c r="H232" s="1"/>
      <c r="K232" s="1"/>
      <c r="L232" s="1"/>
      <c r="M232" s="1"/>
    </row>
    <row r="233" spans="7:13" ht="11.25">
      <c r="G233" s="1"/>
      <c r="H233" s="1"/>
      <c r="K233" s="1"/>
      <c r="L233" s="1"/>
      <c r="M233" s="1"/>
    </row>
    <row r="234" spans="7:13" ht="11.25">
      <c r="G234" s="1"/>
      <c r="H234" s="1"/>
      <c r="K234" s="1"/>
      <c r="L234" s="1"/>
      <c r="M234" s="1"/>
    </row>
    <row r="235" spans="7:13" ht="11.25">
      <c r="G235" s="1"/>
      <c r="H235" s="1"/>
      <c r="K235" s="1"/>
      <c r="L235" s="1"/>
      <c r="M235" s="1"/>
    </row>
    <row r="236" spans="7:13" ht="11.25">
      <c r="G236" s="1"/>
      <c r="H236" s="1"/>
      <c r="K236" s="1"/>
      <c r="L236" s="1"/>
      <c r="M236" s="1"/>
    </row>
    <row r="237" spans="7:13" ht="11.25">
      <c r="G237" s="1"/>
      <c r="H237" s="1"/>
      <c r="K237" s="1"/>
      <c r="L237" s="1"/>
      <c r="M237" s="1"/>
    </row>
    <row r="250" ht="11.25">
      <c r="D250" s="1"/>
    </row>
    <row r="251" ht="11.25">
      <c r="D251" s="1"/>
    </row>
    <row r="252" ht="11.25">
      <c r="D252" s="1"/>
    </row>
    <row r="253" ht="11.25">
      <c r="D253" s="1"/>
    </row>
    <row r="254" ht="11.25">
      <c r="D254" s="1"/>
    </row>
    <row r="255" ht="11.25">
      <c r="D255" s="1"/>
    </row>
    <row r="256" ht="11.25">
      <c r="D256" s="1"/>
    </row>
    <row r="257" ht="11.25">
      <c r="D257" s="1"/>
    </row>
    <row r="258" ht="11.25">
      <c r="D258" s="1"/>
    </row>
    <row r="259" ht="11.25">
      <c r="D259" s="1"/>
    </row>
    <row r="260" ht="11.25">
      <c r="D260" s="1"/>
    </row>
    <row r="261" ht="11.25">
      <c r="D261" s="1"/>
    </row>
  </sheetData>
  <sheetProtection/>
  <mergeCells count="140">
    <mergeCell ref="R29:S29"/>
    <mergeCell ref="T29:U29"/>
    <mergeCell ref="V29:W29"/>
    <mergeCell ref="X29:Y29"/>
    <mergeCell ref="X43:Y43"/>
    <mergeCell ref="N36:O36"/>
    <mergeCell ref="P36:Q36"/>
    <mergeCell ref="R36:S36"/>
    <mergeCell ref="T36:U36"/>
    <mergeCell ref="V36:W36"/>
    <mergeCell ref="X36:Y36"/>
    <mergeCell ref="N29:O29"/>
    <mergeCell ref="P29:Q29"/>
    <mergeCell ref="P50:Q50"/>
    <mergeCell ref="R50:S50"/>
    <mergeCell ref="T50:U50"/>
    <mergeCell ref="V50:W50"/>
    <mergeCell ref="X50:Y50"/>
    <mergeCell ref="N43:O43"/>
    <mergeCell ref="P43:Q43"/>
    <mergeCell ref="R43:S43"/>
    <mergeCell ref="T43:U43"/>
    <mergeCell ref="V43:W43"/>
    <mergeCell ref="X64:Y64"/>
    <mergeCell ref="N57:O57"/>
    <mergeCell ref="P57:Q57"/>
    <mergeCell ref="R57:S57"/>
    <mergeCell ref="T57:U57"/>
    <mergeCell ref="V57:W57"/>
    <mergeCell ref="X57:Y57"/>
    <mergeCell ref="P71:Q71"/>
    <mergeCell ref="R71:S71"/>
    <mergeCell ref="T71:U71"/>
    <mergeCell ref="V71:W71"/>
    <mergeCell ref="X71:Y71"/>
    <mergeCell ref="N64:O64"/>
    <mergeCell ref="P64:Q64"/>
    <mergeCell ref="R64:S64"/>
    <mergeCell ref="T64:U64"/>
    <mergeCell ref="V64:W64"/>
    <mergeCell ref="X85:Y85"/>
    <mergeCell ref="N78:O78"/>
    <mergeCell ref="P78:Q78"/>
    <mergeCell ref="R78:S78"/>
    <mergeCell ref="T78:U78"/>
    <mergeCell ref="V78:W78"/>
    <mergeCell ref="X78:Y78"/>
    <mergeCell ref="P92:Q92"/>
    <mergeCell ref="R92:S92"/>
    <mergeCell ref="T92:U92"/>
    <mergeCell ref="V92:W92"/>
    <mergeCell ref="X92:Y92"/>
    <mergeCell ref="N85:O85"/>
    <mergeCell ref="P85:Q85"/>
    <mergeCell ref="R85:S85"/>
    <mergeCell ref="T85:U85"/>
    <mergeCell ref="V85:W85"/>
    <mergeCell ref="X106:Y106"/>
    <mergeCell ref="N99:O99"/>
    <mergeCell ref="P99:Q99"/>
    <mergeCell ref="R99:S99"/>
    <mergeCell ref="T99:U99"/>
    <mergeCell ref="V99:W99"/>
    <mergeCell ref="X99:Y99"/>
    <mergeCell ref="P113:Q113"/>
    <mergeCell ref="R113:S113"/>
    <mergeCell ref="T113:U113"/>
    <mergeCell ref="V113:W113"/>
    <mergeCell ref="X113:Y113"/>
    <mergeCell ref="N106:O106"/>
    <mergeCell ref="P106:Q106"/>
    <mergeCell ref="R106:S106"/>
    <mergeCell ref="T106:U106"/>
    <mergeCell ref="V106:W106"/>
    <mergeCell ref="X127:Y127"/>
    <mergeCell ref="N120:O120"/>
    <mergeCell ref="P120:Q120"/>
    <mergeCell ref="R120:S120"/>
    <mergeCell ref="T120:U120"/>
    <mergeCell ref="V120:W120"/>
    <mergeCell ref="X120:Y120"/>
    <mergeCell ref="P134:Q134"/>
    <mergeCell ref="R134:S134"/>
    <mergeCell ref="T134:U134"/>
    <mergeCell ref="V134:W134"/>
    <mergeCell ref="X134:Y134"/>
    <mergeCell ref="N127:O127"/>
    <mergeCell ref="P127:Q127"/>
    <mergeCell ref="R127:S127"/>
    <mergeCell ref="T127:U127"/>
    <mergeCell ref="V127:W127"/>
    <mergeCell ref="R148:S148"/>
    <mergeCell ref="T148:U148"/>
    <mergeCell ref="V148:W148"/>
    <mergeCell ref="X148:Y148"/>
    <mergeCell ref="N141:O141"/>
    <mergeCell ref="P141:Q141"/>
    <mergeCell ref="R141:S141"/>
    <mergeCell ref="T141:U141"/>
    <mergeCell ref="V141:W141"/>
    <mergeCell ref="X141:Y141"/>
    <mergeCell ref="R162:S162"/>
    <mergeCell ref="T162:U162"/>
    <mergeCell ref="V162:W162"/>
    <mergeCell ref="X162:Y162"/>
    <mergeCell ref="P155:Q155"/>
    <mergeCell ref="R155:S155"/>
    <mergeCell ref="T155:U155"/>
    <mergeCell ref="V155:W155"/>
    <mergeCell ref="X155:Y155"/>
    <mergeCell ref="R176:S176"/>
    <mergeCell ref="T176:U176"/>
    <mergeCell ref="V176:W176"/>
    <mergeCell ref="X176:Y176"/>
    <mergeCell ref="N169:O169"/>
    <mergeCell ref="P169:Q169"/>
    <mergeCell ref="R169:S169"/>
    <mergeCell ref="T169:U169"/>
    <mergeCell ref="V169:W169"/>
    <mergeCell ref="X169:Y169"/>
    <mergeCell ref="N113:O113"/>
    <mergeCell ref="N92:O92"/>
    <mergeCell ref="N71:O71"/>
    <mergeCell ref="N50:O50"/>
    <mergeCell ref="H15:M15"/>
    <mergeCell ref="P176:Q176"/>
    <mergeCell ref="N162:O162"/>
    <mergeCell ref="P162:Q162"/>
    <mergeCell ref="N148:O148"/>
    <mergeCell ref="P148:Q148"/>
    <mergeCell ref="D224:N224"/>
    <mergeCell ref="D225:N225"/>
    <mergeCell ref="D226:N226"/>
    <mergeCell ref="D227:N227"/>
    <mergeCell ref="D228:N228"/>
    <mergeCell ref="I11:N11"/>
    <mergeCell ref="I13:N13"/>
    <mergeCell ref="N176:O176"/>
    <mergeCell ref="N155:O155"/>
    <mergeCell ref="N134:O134"/>
  </mergeCells>
  <printOptions/>
  <pageMargins left="0" right="0" top="0.5905511811023623" bottom="0.5905511811023623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U.I.S.P.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U.I.S.P.</dc:creator>
  <cp:keywords/>
  <dc:description/>
  <cp:lastModifiedBy> </cp:lastModifiedBy>
  <cp:lastPrinted>2003-10-13T18:58:10Z</cp:lastPrinted>
  <dcterms:created xsi:type="dcterms:W3CDTF">2002-11-08T17:18:07Z</dcterms:created>
  <dcterms:modified xsi:type="dcterms:W3CDTF">2011-05-13T13:37:59Z</dcterms:modified>
  <cp:category/>
  <cp:version/>
  <cp:contentType/>
  <cp:contentStatus/>
</cp:coreProperties>
</file>